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Протокол" sheetId="1" r:id="rId1"/>
  </sheets>
  <calcPr calcId="125725"/>
</workbook>
</file>

<file path=xl/calcChain.xml><?xml version="1.0" encoding="utf-8"?>
<calcChain xmlns="http://schemas.openxmlformats.org/spreadsheetml/2006/main">
  <c r="K82" i="1"/>
  <c r="K81"/>
  <c r="K160" l="1"/>
  <c r="K162"/>
  <c r="K161"/>
  <c r="K128"/>
  <c r="K129"/>
  <c r="K126"/>
  <c r="K127"/>
  <c r="K116"/>
  <c r="K113"/>
  <c r="K114"/>
  <c r="K115"/>
  <c r="K106"/>
  <c r="K105"/>
  <c r="K99"/>
  <c r="K97"/>
  <c r="K90"/>
  <c r="K148"/>
  <c r="K147"/>
  <c r="K122"/>
  <c r="K123"/>
  <c r="K134"/>
  <c r="K130"/>
  <c r="K124"/>
  <c r="K104"/>
  <c r="K107"/>
  <c r="K108"/>
  <c r="K100"/>
  <c r="K98"/>
  <c r="K96"/>
  <c r="K138"/>
  <c r="K109"/>
  <c r="K91"/>
  <c r="K92"/>
  <c r="K77"/>
  <c r="K75"/>
  <c r="K74"/>
  <c r="K76"/>
  <c r="K70"/>
  <c r="K66"/>
  <c r="K62"/>
  <c r="K64"/>
  <c r="K65"/>
  <c r="K63"/>
  <c r="K56"/>
  <c r="K57"/>
  <c r="K49"/>
  <c r="K44"/>
  <c r="K46"/>
  <c r="K45"/>
  <c r="K48"/>
  <c r="K47"/>
  <c r="K50"/>
  <c r="K51"/>
  <c r="K52"/>
  <c r="K38"/>
  <c r="K39"/>
  <c r="K37"/>
  <c r="K40"/>
  <c r="K23"/>
  <c r="K143"/>
  <c r="K33" l="1"/>
  <c r="K31"/>
  <c r="K30"/>
  <c r="K17"/>
  <c r="K27"/>
  <c r="K32"/>
  <c r="K26"/>
  <c r="K29"/>
  <c r="K28"/>
  <c r="K21"/>
  <c r="K25"/>
  <c r="K24"/>
  <c r="K22"/>
  <c r="K20"/>
  <c r="K19"/>
  <c r="K18"/>
  <c r="K155"/>
  <c r="K156"/>
  <c r="K153"/>
  <c r="K152"/>
  <c r="K154"/>
  <c r="K146"/>
  <c r="K145"/>
  <c r="K144"/>
</calcChain>
</file>

<file path=xl/sharedStrings.xml><?xml version="1.0" encoding="utf-8"?>
<sst xmlns="http://schemas.openxmlformats.org/spreadsheetml/2006/main" count="656" uniqueCount="177">
  <si>
    <t>Место</t>
  </si>
  <si>
    <t>ФИО</t>
  </si>
  <si>
    <t>Дата рождения</t>
  </si>
  <si>
    <t>Разряд</t>
  </si>
  <si>
    <t>Команда</t>
  </si>
  <si>
    <t>Соб. вес</t>
  </si>
  <si>
    <t>Вес гирь</t>
  </si>
  <si>
    <t>Рывок</t>
  </si>
  <si>
    <t>Очки</t>
  </si>
  <si>
    <t>Вып. разряд</t>
  </si>
  <si>
    <t>ФИО тренера(тренеров)</t>
  </si>
  <si>
    <t>Регламент времени 10 минут</t>
  </si>
  <si>
    <t>Мужчины</t>
  </si>
  <si>
    <t>Мл. юноши</t>
  </si>
  <si>
    <t>п. Красный</t>
  </si>
  <si>
    <t>11 марта 2017 года</t>
  </si>
  <si>
    <t>посвященного памяти МСМК А.Т. Нестеренкова</t>
  </si>
  <si>
    <t xml:space="preserve">     Открытого турнира Смоленской области по гиревому спорту</t>
  </si>
  <si>
    <t>Протокол</t>
  </si>
  <si>
    <t>"ВСЕРОССИЙСКАЯ ФЕДЕРАЦИЯ ГИРЕВОГО СПОРТА" В СМОЛЕНСКОЙ ОБЛАСТИ</t>
  </si>
  <si>
    <t>РЕГИОНАЛЬНОЕ ОТДЕЛЕНИЕ ОБЩЕРОССИЙСКОЙ ОБЩЕСТВЕННОЙ ОРГАНИЗАЦИИ</t>
  </si>
  <si>
    <t>АДМИНИСТРАЦИЯ МУНИЦИПАЛЬНОГО ОБРАЗОВАНИЯ "КРАСНИНСКИЙ РАЙОН" СМОЛЕНСКОЙ ОБЛАСТИ</t>
  </si>
  <si>
    <t>ГЛАВНОЕ УПРАВЛЕНИЕ СПОРТА СМОЛЕНСКОЙ ОБЛАСТИ</t>
  </si>
  <si>
    <t>Весовая категория до 48 кг.</t>
  </si>
  <si>
    <t>Весовая категория до 58 кг.</t>
  </si>
  <si>
    <t>Весовая категория до 68 кг.</t>
  </si>
  <si>
    <t>Весовая категория св. 68 кг.</t>
  </si>
  <si>
    <t>Ст. юноши</t>
  </si>
  <si>
    <t>Весовая категория до 78 кг.</t>
  </si>
  <si>
    <t>Весовая категория св. 78 кг.</t>
  </si>
  <si>
    <t>Весовая категория до 85 кг.</t>
  </si>
  <si>
    <t>Весовая категория св. 85 кг.</t>
  </si>
  <si>
    <t>Ветераны</t>
  </si>
  <si>
    <t>50-59 лет(абс.)</t>
  </si>
  <si>
    <t>Девушки</t>
  </si>
  <si>
    <t>Девочки 10-16 лет(абс.)</t>
  </si>
  <si>
    <t>Девушки 17-22 года(абс.)</t>
  </si>
  <si>
    <t>Девушки 23 + (абс.)</t>
  </si>
  <si>
    <t>60 + (абс.)</t>
  </si>
  <si>
    <t>Максимов Егор</t>
  </si>
  <si>
    <t>б/р</t>
  </si>
  <si>
    <t>СДЮСШОР № 1</t>
  </si>
  <si>
    <t>Сергеев С.В.</t>
  </si>
  <si>
    <t>Дроздов Николай</t>
  </si>
  <si>
    <t>Гула Д.Л.</t>
  </si>
  <si>
    <t>Баранов Руслан</t>
  </si>
  <si>
    <t>Перочинский Владимир</t>
  </si>
  <si>
    <t>Смирнов Артем</t>
  </si>
  <si>
    <t>Корнеенков Даниил</t>
  </si>
  <si>
    <t>Щедрунов Владислав</t>
  </si>
  <si>
    <t>3юн.</t>
  </si>
  <si>
    <t>Шванев В.Б.</t>
  </si>
  <si>
    <t>Перочинский Артем</t>
  </si>
  <si>
    <t>Поляков Егор</t>
  </si>
  <si>
    <t>1юн.</t>
  </si>
  <si>
    <t>Починок</t>
  </si>
  <si>
    <t>Новиков А.И.</t>
  </si>
  <si>
    <t>Конин Эдуард</t>
  </si>
  <si>
    <t>Аханов Тимур</t>
  </si>
  <si>
    <t>Хмелев Виталий</t>
  </si>
  <si>
    <t>Каплин Никита</t>
  </si>
  <si>
    <t>Карпов Егор</t>
  </si>
  <si>
    <t>Дорогобужский р-н</t>
  </si>
  <si>
    <t>Захаров А.И.</t>
  </si>
  <si>
    <t>Сазонов Олег</t>
  </si>
  <si>
    <t>Захаров Захар</t>
  </si>
  <si>
    <t>Савченков Игорь</t>
  </si>
  <si>
    <t>2юн.</t>
  </si>
  <si>
    <t>Рославль</t>
  </si>
  <si>
    <t>Сосин О.В.</t>
  </si>
  <si>
    <t>Ковалев Даниил</t>
  </si>
  <si>
    <t>Леонов Сергей</t>
  </si>
  <si>
    <t>Ефимов Александр</t>
  </si>
  <si>
    <t>Красный</t>
  </si>
  <si>
    <t>Силкин В.Ю.</t>
  </si>
  <si>
    <t>Малащенков Олег</t>
  </si>
  <si>
    <t>Тарасов Максим</t>
  </si>
  <si>
    <t>Шабалин Роман</t>
  </si>
  <si>
    <t>СДЮСШОР № 1/Глинка</t>
  </si>
  <si>
    <t>Мазалёв Кирилл</t>
  </si>
  <si>
    <t>Рыжиков Илья</t>
  </si>
  <si>
    <t>Извеков Николай</t>
  </si>
  <si>
    <t>Плотников Владимир</t>
  </si>
  <si>
    <t>Скорин Александр</t>
  </si>
  <si>
    <t>Володин Степан</t>
  </si>
  <si>
    <t>Мармазов Иван</t>
  </si>
  <si>
    <t>Мармазов С.В.</t>
  </si>
  <si>
    <t>Володин Кирилл</t>
  </si>
  <si>
    <t>Берлизов Дмитрий</t>
  </si>
  <si>
    <t>Жутенков Игорь</t>
  </si>
  <si>
    <t>Ревизоров Илья</t>
  </si>
  <si>
    <t>Галузин Михаил</t>
  </si>
  <si>
    <t>Головин Павел</t>
  </si>
  <si>
    <t>Козырев Захар</t>
  </si>
  <si>
    <t>Гула Дмитрий</t>
  </si>
  <si>
    <t>МСМК</t>
  </si>
  <si>
    <t>Захаров Александр</t>
  </si>
  <si>
    <t>МС</t>
  </si>
  <si>
    <t>Рябинин Д.И.</t>
  </si>
  <si>
    <t>Лукашев Геннадий</t>
  </si>
  <si>
    <t>Панибратов Юрий</t>
  </si>
  <si>
    <t>г. Витебск (Беларусь)</t>
  </si>
  <si>
    <t>Денисюк А.И.</t>
  </si>
  <si>
    <t>Митюнин Михаил</t>
  </si>
  <si>
    <t>СГАФКСТ</t>
  </si>
  <si>
    <t>Самостоятельно</t>
  </si>
  <si>
    <t>Дрейке Иван</t>
  </si>
  <si>
    <t>ВА ВПВО</t>
  </si>
  <si>
    <t>Ильин Максим</t>
  </si>
  <si>
    <t>Сергеев Сергей</t>
  </si>
  <si>
    <t>Мармазов Сергей</t>
  </si>
  <si>
    <t>Ходунова Ирина</t>
  </si>
  <si>
    <t>КМС</t>
  </si>
  <si>
    <t>Филиппова Юлия</t>
  </si>
  <si>
    <t>Бурмистрова Елена</t>
  </si>
  <si>
    <t>Тимошенко Вероника</t>
  </si>
  <si>
    <t>Сорокина Дарья</t>
  </si>
  <si>
    <t>Якушева Алина</t>
  </si>
  <si>
    <t>Черняева Алина</t>
  </si>
  <si>
    <t>Иванова Алиса</t>
  </si>
  <si>
    <t>Васькина Алина</t>
  </si>
  <si>
    <t>Чалая Татьяна</t>
  </si>
  <si>
    <t>СДЮСШОР № 1/Красный</t>
  </si>
  <si>
    <t>Шванев В.Б.,Силкин В.Ю.</t>
  </si>
  <si>
    <t>Ус Полина</t>
  </si>
  <si>
    <t>Старцева Анастасия</t>
  </si>
  <si>
    <t>Уразгалиев Альмир</t>
  </si>
  <si>
    <t>Аверкиев Роман</t>
  </si>
  <si>
    <t>Силкин Валентин</t>
  </si>
  <si>
    <t>Авдеев Роман</t>
  </si>
  <si>
    <t>Новиков Артур</t>
  </si>
  <si>
    <t>Новиков Александр</t>
  </si>
  <si>
    <t>Жбанков Максим</t>
  </si>
  <si>
    <t>Киселев Евгений</t>
  </si>
  <si>
    <t>СДЮСШОР № 1/ВА ВПВО</t>
  </si>
  <si>
    <t>Сергеев С.В.,Калякин С.В.</t>
  </si>
  <si>
    <t>Петушков Артем</t>
  </si>
  <si>
    <t>МЧС</t>
  </si>
  <si>
    <t>Петушков Д.В.</t>
  </si>
  <si>
    <t>Мельников Олег</t>
  </si>
  <si>
    <t>Петушков Денис</t>
  </si>
  <si>
    <t>Солдатов Евгений</t>
  </si>
  <si>
    <t>Калякин Сергей</t>
  </si>
  <si>
    <t>Макаров Дмитрий</t>
  </si>
  <si>
    <t>Филимонов Владислав</t>
  </si>
  <si>
    <t>Матвеев Антон</t>
  </si>
  <si>
    <t>Ивашкин Алексей</t>
  </si>
  <si>
    <t>Максимов Константин</t>
  </si>
  <si>
    <t>Корнеев Максим</t>
  </si>
  <si>
    <t>40-49 лет</t>
  </si>
  <si>
    <t>Толкачева Александра</t>
  </si>
  <si>
    <t>Глинка</t>
  </si>
  <si>
    <t>Колестратов В.В.</t>
  </si>
  <si>
    <t>Быкова Полина</t>
  </si>
  <si>
    <t>Кодыров Мухаммед</t>
  </si>
  <si>
    <t>Панасенков Виктор</t>
  </si>
  <si>
    <t>Джумазода Давуди</t>
  </si>
  <si>
    <t>Кодиров Сино</t>
  </si>
  <si>
    <t>Кадыров Магомед</t>
  </si>
  <si>
    <t>Абраменков Максим</t>
  </si>
  <si>
    <t>Воронин Владимир</t>
  </si>
  <si>
    <t>Брянская обл.</t>
  </si>
  <si>
    <t>г. Витебск (р.Беларусь)</t>
  </si>
  <si>
    <t>-</t>
  </si>
  <si>
    <t>1юн.+</t>
  </si>
  <si>
    <t>МС+</t>
  </si>
  <si>
    <t>Вес гирь 8,12,16,24,32 кг</t>
  </si>
  <si>
    <t xml:space="preserve">                              Рывок</t>
  </si>
  <si>
    <t>Ст.судья:   Митюнин М.М., ВК</t>
  </si>
  <si>
    <t>Ст.судья:  Корнеев М.В., 1 кат.</t>
  </si>
  <si>
    <t>Судья:      Чалая М.И.., 3 кат.</t>
  </si>
  <si>
    <t xml:space="preserve">                                    Главный секретарь:         Сергеев С.В., ВК</t>
  </si>
  <si>
    <t xml:space="preserve">         Главный судья:         Шванев В.Б., МК</t>
  </si>
  <si>
    <t>Судья:           Романов О.В.  3 кат.                         Судья:            Граков Д.А.   с/с</t>
  </si>
  <si>
    <t>Шванев Б.В., Шванев В.Б.</t>
  </si>
  <si>
    <t xml:space="preserve">Ст.судья:       Леонов А.М., МК                             Ст.судья:       Гула Д.Л.,    1 кат.       </t>
  </si>
  <si>
    <t>Ст.судья:       Бурмистрова Е. 2 кат.                      Ст.судья:       Иванов Е.А., 3 кат.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</si>
</sst>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185">
    <xf numFmtId="0" fontId="0" fillId="0" borderId="0" xfId="0"/>
    <xf numFmtId="0" fontId="4" fillId="0" borderId="2" xfId="2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right" vertical="center"/>
    </xf>
    <xf numFmtId="0" fontId="8" fillId="0" borderId="35" xfId="1" applyFont="1" applyBorder="1" applyAlignment="1">
      <alignment horizontal="center"/>
    </xf>
    <xf numFmtId="0" fontId="7" fillId="0" borderId="16" xfId="1" applyFont="1" applyBorder="1" applyAlignment="1"/>
    <xf numFmtId="0" fontId="7" fillId="0" borderId="18" xfId="1" applyFont="1" applyBorder="1" applyAlignment="1"/>
    <xf numFmtId="0" fontId="7" fillId="0" borderId="3" xfId="1" applyFont="1" applyBorder="1" applyAlignment="1"/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1" fontId="7" fillId="0" borderId="2" xfId="1" applyNumberFormat="1" applyFont="1" applyBorder="1" applyAlignment="1">
      <alignment horizontal="center" vertical="center"/>
    </xf>
    <xf numFmtId="0" fontId="7" fillId="0" borderId="41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3" xfId="2" applyNumberFormat="1" applyFont="1" applyFill="1" applyBorder="1" applyAlignment="1">
      <alignment horizontal="center"/>
    </xf>
    <xf numFmtId="0" fontId="7" fillId="0" borderId="12" xfId="1" applyFont="1" applyBorder="1" applyAlignment="1"/>
    <xf numFmtId="2" fontId="6" fillId="0" borderId="0" xfId="0" applyNumberFormat="1" applyFont="1"/>
    <xf numFmtId="0" fontId="4" fillId="0" borderId="17" xfId="2" applyFont="1" applyBorder="1" applyAlignment="1">
      <alignment horizontal="left"/>
    </xf>
    <xf numFmtId="0" fontId="4" fillId="0" borderId="17" xfId="2" applyFont="1" applyBorder="1" applyAlignment="1"/>
    <xf numFmtId="0" fontId="4" fillId="0" borderId="4" xfId="2" applyFont="1" applyBorder="1" applyAlignment="1"/>
    <xf numFmtId="0" fontId="4" fillId="0" borderId="1" xfId="2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22" xfId="2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0" fontId="4" fillId="0" borderId="14" xfId="2" applyFont="1" applyBorder="1" applyAlignment="1">
      <alignment horizontal="left"/>
    </xf>
    <xf numFmtId="0" fontId="7" fillId="0" borderId="17" xfId="1" applyFont="1" applyBorder="1" applyAlignment="1"/>
    <xf numFmtId="0" fontId="7" fillId="0" borderId="4" xfId="1" applyFont="1" applyBorder="1" applyAlignment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center"/>
    </xf>
    <xf numFmtId="0" fontId="7" fillId="0" borderId="22" xfId="1" applyFont="1" applyBorder="1" applyAlignment="1">
      <alignment horizontal="center"/>
    </xf>
    <xf numFmtId="0" fontId="7" fillId="0" borderId="14" xfId="1" applyFont="1" applyBorder="1" applyAlignment="1"/>
    <xf numFmtId="0" fontId="4" fillId="0" borderId="17" xfId="2" applyFont="1" applyFill="1" applyBorder="1" applyAlignment="1"/>
    <xf numFmtId="0" fontId="4" fillId="0" borderId="4" xfId="2" applyFont="1" applyFill="1" applyBorder="1" applyAlignment="1"/>
    <xf numFmtId="0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14" xfId="2" applyFont="1" applyBorder="1" applyAlignment="1"/>
    <xf numFmtId="0" fontId="7" fillId="0" borderId="22" xfId="1" applyFont="1" applyBorder="1" applyAlignment="1"/>
    <xf numFmtId="0" fontId="8" fillId="0" borderId="38" xfId="1" applyFont="1" applyBorder="1" applyAlignment="1">
      <alignment horizontal="center"/>
    </xf>
    <xf numFmtId="0" fontId="7" fillId="0" borderId="0" xfId="1" applyFont="1" applyBorder="1" applyAlignment="1"/>
    <xf numFmtId="0" fontId="7" fillId="0" borderId="15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/>
    </xf>
    <xf numFmtId="1" fontId="7" fillId="0" borderId="23" xfId="1" applyNumberFormat="1" applyFont="1" applyBorder="1" applyAlignment="1">
      <alignment horizontal="center" vertical="center"/>
    </xf>
    <xf numFmtId="0" fontId="7" fillId="0" borderId="42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43" xfId="2" applyNumberFormat="1" applyFont="1" applyFill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4" fillId="0" borderId="16" xfId="2" applyFont="1" applyFill="1" applyBorder="1" applyAlignment="1"/>
    <xf numFmtId="0" fontId="4" fillId="0" borderId="18" xfId="2" applyFont="1" applyFill="1" applyBorder="1" applyAlignment="1"/>
    <xf numFmtId="0" fontId="4" fillId="0" borderId="3" xfId="2" applyFont="1" applyFill="1" applyBorder="1" applyAlignment="1"/>
    <xf numFmtId="0" fontId="4" fillId="0" borderId="2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4" fillId="0" borderId="12" xfId="2" applyFont="1" applyFill="1" applyBorder="1" applyAlignment="1"/>
    <xf numFmtId="0" fontId="8" fillId="0" borderId="49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4" xfId="2" applyFont="1" applyFill="1" applyBorder="1" applyAlignment="1"/>
    <xf numFmtId="0" fontId="7" fillId="0" borderId="17" xfId="1" applyFont="1" applyFill="1" applyBorder="1" applyAlignment="1"/>
    <xf numFmtId="0" fontId="7" fillId="0" borderId="4" xfId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/>
    <xf numFmtId="0" fontId="8" fillId="0" borderId="50" xfId="1" applyFont="1" applyBorder="1" applyAlignment="1">
      <alignment horizontal="center"/>
    </xf>
    <xf numFmtId="0" fontId="4" fillId="0" borderId="17" xfId="2" applyFont="1" applyFill="1" applyBorder="1" applyAlignment="1">
      <alignment horizontal="left"/>
    </xf>
    <xf numFmtId="164" fontId="4" fillId="0" borderId="1" xfId="2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0" fontId="4" fillId="0" borderId="39" xfId="1" applyFont="1" applyFill="1" applyBorder="1" applyAlignment="1">
      <alignment horizontal="center"/>
    </xf>
    <xf numFmtId="0" fontId="4" fillId="0" borderId="14" xfId="2" applyFont="1" applyFill="1" applyBorder="1" applyAlignment="1">
      <alignment horizontal="left"/>
    </xf>
    <xf numFmtId="0" fontId="4" fillId="0" borderId="2" xfId="2" applyFont="1" applyBorder="1" applyAlignment="1">
      <alignment horizontal="center" vertical="center"/>
    </xf>
    <xf numFmtId="0" fontId="4" fillId="0" borderId="31" xfId="1" applyFont="1" applyBorder="1" applyAlignment="1">
      <alignment horizontal="center"/>
    </xf>
    <xf numFmtId="0" fontId="4" fillId="0" borderId="12" xfId="2" applyFont="1" applyBorder="1" applyAlignment="1"/>
    <xf numFmtId="2" fontId="6" fillId="0" borderId="0" xfId="0" applyNumberFormat="1" applyFont="1" applyFill="1"/>
    <xf numFmtId="0" fontId="8" fillId="0" borderId="51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4" fillId="0" borderId="16" xfId="2" applyFont="1" applyBorder="1" applyAlignment="1">
      <alignment horizontal="left"/>
    </xf>
    <xf numFmtId="0" fontId="4" fillId="0" borderId="18" xfId="2" applyFont="1" applyBorder="1" applyAlignment="1"/>
    <xf numFmtId="0" fontId="4" fillId="0" borderId="3" xfId="2" applyFont="1" applyBorder="1" applyAlignment="1"/>
    <xf numFmtId="0" fontId="4" fillId="0" borderId="2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12" xfId="2" applyFont="1" applyBorder="1" applyAlignment="1">
      <alignment horizontal="left"/>
    </xf>
    <xf numFmtId="0" fontId="7" fillId="0" borderId="21" xfId="1" applyFont="1" applyFill="1" applyBorder="1" applyAlignment="1"/>
    <xf numFmtId="0" fontId="7" fillId="0" borderId="22" xfId="1" applyFont="1" applyFill="1" applyBorder="1" applyAlignment="1"/>
    <xf numFmtId="0" fontId="7" fillId="0" borderId="16" xfId="1" applyFont="1" applyFill="1" applyBorder="1" applyAlignment="1"/>
    <xf numFmtId="0" fontId="7" fillId="0" borderId="18" xfId="1" applyFont="1" applyFill="1" applyBorder="1" applyAlignment="1"/>
    <xf numFmtId="0" fontId="7" fillId="0" borderId="3" xfId="1" applyFont="1" applyFill="1" applyBorder="1" applyAlignment="1"/>
    <xf numFmtId="0" fontId="7" fillId="0" borderId="2" xfId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26" xfId="2" applyFont="1" applyFill="1" applyBorder="1" applyAlignment="1"/>
    <xf numFmtId="0" fontId="4" fillId="0" borderId="27" xfId="2" applyFont="1" applyFill="1" applyBorder="1" applyAlignment="1"/>
    <xf numFmtId="0" fontId="4" fillId="0" borderId="15" xfId="2" applyNumberFormat="1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8" xfId="1" applyFont="1" applyBorder="1" applyAlignment="1">
      <alignment horizontal="center"/>
    </xf>
    <xf numFmtId="0" fontId="4" fillId="0" borderId="15" xfId="2" applyNumberFormat="1" applyFont="1" applyFill="1" applyBorder="1" applyAlignment="1">
      <alignment horizontal="center"/>
    </xf>
    <xf numFmtId="0" fontId="4" fillId="0" borderId="29" xfId="2" applyFont="1" applyBorder="1" applyAlignment="1"/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 vertical="center" textRotation="90" wrapText="1"/>
    </xf>
    <xf numFmtId="0" fontId="8" fillId="0" borderId="10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textRotation="90" wrapText="1"/>
    </xf>
    <xf numFmtId="0" fontId="4" fillId="0" borderId="30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8" fillId="0" borderId="47" xfId="1" applyFont="1" applyBorder="1" applyAlignment="1">
      <alignment horizontal="center" vertical="center" textRotation="90" wrapText="1"/>
    </xf>
    <xf numFmtId="0" fontId="8" fillId="0" borderId="35" xfId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Alignment="1"/>
    <xf numFmtId="0" fontId="11" fillId="0" borderId="0" xfId="0" applyFont="1" applyAlignment="1"/>
    <xf numFmtId="0" fontId="8" fillId="0" borderId="53" xfId="1" applyFont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54" xfId="2" applyFont="1" applyFill="1" applyBorder="1" applyAlignment="1">
      <alignment horizontal="left"/>
    </xf>
    <xf numFmtId="0" fontId="4" fillId="0" borderId="55" xfId="2" applyFont="1" applyFill="1" applyBorder="1" applyAlignment="1">
      <alignment horizontal="left"/>
    </xf>
    <xf numFmtId="0" fontId="4" fillId="0" borderId="56" xfId="2" applyFont="1" applyFill="1" applyBorder="1" applyAlignment="1"/>
    <xf numFmtId="0" fontId="4" fillId="0" borderId="15" xfId="1" applyFont="1" applyFill="1" applyBorder="1" applyAlignment="1">
      <alignment horizontal="center"/>
    </xf>
    <xf numFmtId="164" fontId="4" fillId="0" borderId="15" xfId="2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/>
    </xf>
    <xf numFmtId="0" fontId="4" fillId="0" borderId="29" xfId="2" applyFont="1" applyFill="1" applyBorder="1" applyAlignment="1">
      <alignment horizontal="left"/>
    </xf>
    <xf numFmtId="0" fontId="0" fillId="0" borderId="17" xfId="0" applyBorder="1" applyAlignment="1"/>
    <xf numFmtId="0" fontId="0" fillId="0" borderId="4" xfId="0" applyBorder="1" applyAlignment="1"/>
    <xf numFmtId="0" fontId="4" fillId="0" borderId="17" xfId="2" applyFont="1" applyFill="1" applyBorder="1" applyAlignment="1">
      <alignment horizontal="left"/>
    </xf>
    <xf numFmtId="0" fontId="8" fillId="0" borderId="57" xfId="1" applyFont="1" applyBorder="1" applyAlignment="1">
      <alignment horizontal="center"/>
    </xf>
    <xf numFmtId="0" fontId="8" fillId="0" borderId="58" xfId="1" applyFont="1" applyBorder="1" applyAlignment="1">
      <alignment horizont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Normal="100" workbookViewId="0">
      <selection activeCell="I172" sqref="I172"/>
    </sheetView>
  </sheetViews>
  <sheetFormatPr defaultRowHeight="12.75"/>
  <cols>
    <col min="1" max="1" width="3.42578125" style="2" customWidth="1"/>
    <col min="2" max="2" width="8" style="2" customWidth="1"/>
    <col min="3" max="3" width="7.85546875" style="2" customWidth="1"/>
    <col min="4" max="4" width="8.28515625" style="2" customWidth="1"/>
    <col min="5" max="6" width="9.5703125" style="2" customWidth="1"/>
    <col min="7" max="7" width="21.85546875" style="2" customWidth="1"/>
    <col min="8" max="8" width="7.85546875" style="2" customWidth="1"/>
    <col min="9" max="9" width="8.28515625" style="2" customWidth="1"/>
    <col min="10" max="11" width="6.42578125" style="2" customWidth="1"/>
    <col min="12" max="12" width="8.7109375" style="2" customWidth="1"/>
    <col min="13" max="13" width="30.42578125" style="2" customWidth="1"/>
    <col min="14" max="16384" width="9.140625" style="2"/>
  </cols>
  <sheetData>
    <row r="1" spans="1:13" ht="14.25">
      <c r="A1" s="157" t="s">
        <v>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4.25">
      <c r="A2" s="157" t="s">
        <v>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4.25">
      <c r="A3" s="157" t="s">
        <v>20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4.25">
      <c r="A4" s="157" t="s">
        <v>19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152" t="s">
        <v>18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ht="15.75">
      <c r="A7" s="152" t="s">
        <v>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5.75">
      <c r="A8" s="152" t="s">
        <v>16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3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53" t="s">
        <v>166</v>
      </c>
      <c r="M10" s="153"/>
    </row>
    <row r="11" spans="1:13" ht="16.5" thickBot="1">
      <c r="A11" s="3" t="s">
        <v>14</v>
      </c>
      <c r="B11" s="4"/>
      <c r="C11" s="4"/>
      <c r="D11" s="4"/>
      <c r="E11" s="4"/>
      <c r="F11" s="4"/>
      <c r="G11" s="152" t="s">
        <v>167</v>
      </c>
      <c r="H11" s="152"/>
      <c r="I11" s="4"/>
      <c r="J11" s="4"/>
      <c r="K11" s="4"/>
      <c r="L11" s="154" t="s">
        <v>11</v>
      </c>
      <c r="M11" s="154"/>
    </row>
    <row r="12" spans="1:13" ht="13.5" hidden="1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</row>
    <row r="13" spans="1:13" ht="14.25" customHeight="1" thickBot="1">
      <c r="A13" s="145" t="s">
        <v>13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3" ht="13.5" thickBot="1">
      <c r="A14" s="133" t="s">
        <v>23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6"/>
    </row>
    <row r="15" spans="1:13" ht="15.75" customHeight="1" thickBot="1">
      <c r="A15" s="155" t="s">
        <v>0</v>
      </c>
      <c r="B15" s="151" t="s">
        <v>1</v>
      </c>
      <c r="C15" s="139"/>
      <c r="D15" s="139"/>
      <c r="E15" s="140" t="s">
        <v>2</v>
      </c>
      <c r="F15" s="139" t="s">
        <v>3</v>
      </c>
      <c r="G15" s="139" t="s">
        <v>4</v>
      </c>
      <c r="H15" s="139" t="s">
        <v>5</v>
      </c>
      <c r="I15" s="140" t="s">
        <v>6</v>
      </c>
      <c r="J15" s="139" t="s">
        <v>7</v>
      </c>
      <c r="K15" s="142" t="s">
        <v>8</v>
      </c>
      <c r="L15" s="139" t="s">
        <v>9</v>
      </c>
      <c r="M15" s="139" t="s">
        <v>10</v>
      </c>
    </row>
    <row r="16" spans="1:13" ht="19.5" customHeight="1" thickBot="1">
      <c r="A16" s="156"/>
      <c r="B16" s="151"/>
      <c r="C16" s="139"/>
      <c r="D16" s="139"/>
      <c r="E16" s="141"/>
      <c r="F16" s="139"/>
      <c r="G16" s="139"/>
      <c r="H16" s="139"/>
      <c r="I16" s="141"/>
      <c r="J16" s="139"/>
      <c r="K16" s="144"/>
      <c r="L16" s="139"/>
      <c r="M16" s="139"/>
    </row>
    <row r="17" spans="1:14">
      <c r="A17" s="6">
        <v>1</v>
      </c>
      <c r="B17" s="7" t="s">
        <v>83</v>
      </c>
      <c r="C17" s="8"/>
      <c r="D17" s="9"/>
      <c r="E17" s="10">
        <v>2005</v>
      </c>
      <c r="F17" s="11" t="s">
        <v>40</v>
      </c>
      <c r="G17" s="1" t="s">
        <v>73</v>
      </c>
      <c r="H17" s="12">
        <v>44</v>
      </c>
      <c r="I17" s="13">
        <v>12</v>
      </c>
      <c r="J17" s="14">
        <v>214</v>
      </c>
      <c r="K17" s="15">
        <f>J17*0.2</f>
        <v>42.800000000000004</v>
      </c>
      <c r="L17" s="16" t="s">
        <v>163</v>
      </c>
      <c r="M17" s="17" t="s">
        <v>74</v>
      </c>
      <c r="N17" s="18"/>
    </row>
    <row r="18" spans="1:14">
      <c r="A18" s="6">
        <v>2</v>
      </c>
      <c r="B18" s="19" t="s">
        <v>39</v>
      </c>
      <c r="C18" s="20"/>
      <c r="D18" s="21"/>
      <c r="E18" s="22">
        <v>2002</v>
      </c>
      <c r="F18" s="23" t="s">
        <v>40</v>
      </c>
      <c r="G18" s="24" t="s">
        <v>41</v>
      </c>
      <c r="H18" s="25">
        <v>47.5</v>
      </c>
      <c r="I18" s="26">
        <v>12</v>
      </c>
      <c r="J18" s="27">
        <v>194</v>
      </c>
      <c r="K18" s="28">
        <f>J18*0.2</f>
        <v>38.800000000000004</v>
      </c>
      <c r="L18" s="29" t="s">
        <v>163</v>
      </c>
      <c r="M18" s="30" t="s">
        <v>42</v>
      </c>
      <c r="N18" s="18"/>
    </row>
    <row r="19" spans="1:14">
      <c r="A19" s="6">
        <v>3</v>
      </c>
      <c r="B19" s="31" t="s">
        <v>49</v>
      </c>
      <c r="C19" s="31"/>
      <c r="D19" s="32"/>
      <c r="E19" s="33">
        <v>2004</v>
      </c>
      <c r="F19" s="34" t="s">
        <v>50</v>
      </c>
      <c r="G19" s="24" t="s">
        <v>41</v>
      </c>
      <c r="H19" s="35">
        <v>45.45</v>
      </c>
      <c r="I19" s="36">
        <v>12</v>
      </c>
      <c r="J19" s="37">
        <v>169</v>
      </c>
      <c r="K19" s="28">
        <f>J19*0.2</f>
        <v>33.800000000000004</v>
      </c>
      <c r="L19" s="29" t="s">
        <v>163</v>
      </c>
      <c r="M19" s="72" t="s">
        <v>174</v>
      </c>
      <c r="N19" s="18"/>
    </row>
    <row r="20" spans="1:14">
      <c r="A20" s="6">
        <v>4</v>
      </c>
      <c r="B20" s="31" t="s">
        <v>65</v>
      </c>
      <c r="C20" s="31"/>
      <c r="D20" s="32"/>
      <c r="E20" s="33">
        <v>2005</v>
      </c>
      <c r="F20" s="34" t="s">
        <v>40</v>
      </c>
      <c r="G20" s="24" t="s">
        <v>62</v>
      </c>
      <c r="H20" s="35">
        <v>43.5</v>
      </c>
      <c r="I20" s="36">
        <v>12</v>
      </c>
      <c r="J20" s="37">
        <v>141</v>
      </c>
      <c r="K20" s="28">
        <f>J20*0.2</f>
        <v>28.200000000000003</v>
      </c>
      <c r="L20" s="29" t="s">
        <v>163</v>
      </c>
      <c r="M20" s="38" t="s">
        <v>63</v>
      </c>
      <c r="N20" s="18"/>
    </row>
    <row r="21" spans="1:14">
      <c r="A21" s="6">
        <v>5</v>
      </c>
      <c r="B21" s="31" t="s">
        <v>84</v>
      </c>
      <c r="C21" s="31"/>
      <c r="D21" s="32"/>
      <c r="E21" s="33">
        <v>2003</v>
      </c>
      <c r="F21" s="34" t="s">
        <v>40</v>
      </c>
      <c r="G21" s="24" t="s">
        <v>73</v>
      </c>
      <c r="H21" s="35">
        <v>41</v>
      </c>
      <c r="I21" s="36">
        <v>8</v>
      </c>
      <c r="J21" s="37">
        <v>207</v>
      </c>
      <c r="K21" s="28">
        <f>J21*0.13</f>
        <v>26.91</v>
      </c>
      <c r="L21" s="29" t="s">
        <v>163</v>
      </c>
      <c r="M21" s="38" t="s">
        <v>74</v>
      </c>
      <c r="N21" s="18"/>
    </row>
    <row r="22" spans="1:14">
      <c r="A22" s="6">
        <v>6</v>
      </c>
      <c r="B22" s="31" t="s">
        <v>47</v>
      </c>
      <c r="C22" s="31"/>
      <c r="D22" s="32"/>
      <c r="E22" s="33">
        <v>2002</v>
      </c>
      <c r="F22" s="34" t="s">
        <v>40</v>
      </c>
      <c r="G22" s="24" t="s">
        <v>41</v>
      </c>
      <c r="H22" s="35">
        <v>46.7</v>
      </c>
      <c r="I22" s="36">
        <v>8</v>
      </c>
      <c r="J22" s="37">
        <v>206</v>
      </c>
      <c r="K22" s="28">
        <f>J22*0.13</f>
        <v>26.78</v>
      </c>
      <c r="L22" s="29" t="s">
        <v>163</v>
      </c>
      <c r="M22" s="38" t="s">
        <v>44</v>
      </c>
      <c r="N22" s="18"/>
    </row>
    <row r="23" spans="1:14">
      <c r="A23" s="6">
        <v>7</v>
      </c>
      <c r="B23" s="31" t="s">
        <v>85</v>
      </c>
      <c r="C23" s="31"/>
      <c r="D23" s="32"/>
      <c r="E23" s="33">
        <v>2006</v>
      </c>
      <c r="F23" s="34" t="s">
        <v>40</v>
      </c>
      <c r="G23" s="24" t="s">
        <v>161</v>
      </c>
      <c r="H23" s="35">
        <v>47.6</v>
      </c>
      <c r="I23" s="36">
        <v>12</v>
      </c>
      <c r="J23" s="37">
        <v>120</v>
      </c>
      <c r="K23" s="28">
        <f>J23*0.2</f>
        <v>24</v>
      </c>
      <c r="L23" s="29" t="s">
        <v>163</v>
      </c>
      <c r="M23" s="38" t="s">
        <v>86</v>
      </c>
      <c r="N23" s="18"/>
    </row>
    <row r="24" spans="1:14">
      <c r="A24" s="6">
        <v>8</v>
      </c>
      <c r="B24" s="31" t="s">
        <v>160</v>
      </c>
      <c r="C24" s="31"/>
      <c r="D24" s="32"/>
      <c r="E24" s="33">
        <v>2005</v>
      </c>
      <c r="F24" s="34" t="s">
        <v>40</v>
      </c>
      <c r="G24" s="24" t="s">
        <v>62</v>
      </c>
      <c r="H24" s="35">
        <v>31.9</v>
      </c>
      <c r="I24" s="36">
        <v>8</v>
      </c>
      <c r="J24" s="37">
        <v>173</v>
      </c>
      <c r="K24" s="28">
        <f>J24*0.13</f>
        <v>22.490000000000002</v>
      </c>
      <c r="L24" s="29" t="s">
        <v>163</v>
      </c>
      <c r="M24" s="38" t="s">
        <v>63</v>
      </c>
      <c r="N24" s="18"/>
    </row>
    <row r="25" spans="1:14">
      <c r="A25" s="6">
        <v>9</v>
      </c>
      <c r="B25" s="31" t="s">
        <v>71</v>
      </c>
      <c r="C25" s="31"/>
      <c r="D25" s="32"/>
      <c r="E25" s="33">
        <v>2003</v>
      </c>
      <c r="F25" s="34" t="s">
        <v>40</v>
      </c>
      <c r="G25" s="24" t="s">
        <v>55</v>
      </c>
      <c r="H25" s="35">
        <v>47.9</v>
      </c>
      <c r="I25" s="36">
        <v>8</v>
      </c>
      <c r="J25" s="37">
        <v>150</v>
      </c>
      <c r="K25" s="28">
        <f>J25*0.13</f>
        <v>19.5</v>
      </c>
      <c r="L25" s="29" t="s">
        <v>163</v>
      </c>
      <c r="M25" s="38" t="s">
        <v>56</v>
      </c>
      <c r="N25" s="18"/>
    </row>
    <row r="26" spans="1:14">
      <c r="A26" s="6">
        <v>10</v>
      </c>
      <c r="B26" s="31" t="s">
        <v>46</v>
      </c>
      <c r="C26" s="31"/>
      <c r="D26" s="32"/>
      <c r="E26" s="33">
        <v>2003</v>
      </c>
      <c r="F26" s="34" t="s">
        <v>40</v>
      </c>
      <c r="G26" s="24" t="s">
        <v>41</v>
      </c>
      <c r="H26" s="35">
        <v>43.5</v>
      </c>
      <c r="I26" s="36">
        <v>6</v>
      </c>
      <c r="J26" s="37">
        <v>179</v>
      </c>
      <c r="K26" s="28">
        <f>J26*0.065</f>
        <v>11.635</v>
      </c>
      <c r="L26" s="29" t="s">
        <v>163</v>
      </c>
      <c r="M26" s="38" t="s">
        <v>44</v>
      </c>
      <c r="N26" s="18"/>
    </row>
    <row r="27" spans="1:14">
      <c r="A27" s="6">
        <v>11</v>
      </c>
      <c r="B27" s="31" t="s">
        <v>155</v>
      </c>
      <c r="C27" s="31"/>
      <c r="D27" s="32"/>
      <c r="E27" s="33">
        <v>2004</v>
      </c>
      <c r="F27" s="34" t="s">
        <v>40</v>
      </c>
      <c r="G27" s="24" t="s">
        <v>151</v>
      </c>
      <c r="H27" s="35">
        <v>34.299999999999997</v>
      </c>
      <c r="I27" s="36">
        <v>6</v>
      </c>
      <c r="J27" s="37">
        <v>159</v>
      </c>
      <c r="K27" s="28">
        <f>J27*0.065</f>
        <v>10.335000000000001</v>
      </c>
      <c r="L27" s="29" t="s">
        <v>163</v>
      </c>
      <c r="M27" s="38" t="s">
        <v>152</v>
      </c>
      <c r="N27" s="18"/>
    </row>
    <row r="28" spans="1:14">
      <c r="A28" s="6">
        <v>12</v>
      </c>
      <c r="B28" s="31" t="s">
        <v>154</v>
      </c>
      <c r="C28" s="31"/>
      <c r="D28" s="32"/>
      <c r="E28" s="33">
        <v>2004</v>
      </c>
      <c r="F28" s="34" t="s">
        <v>40</v>
      </c>
      <c r="G28" s="24" t="s">
        <v>151</v>
      </c>
      <c r="H28" s="35">
        <v>35.299999999999997</v>
      </c>
      <c r="I28" s="36">
        <v>8</v>
      </c>
      <c r="J28" s="37">
        <v>75</v>
      </c>
      <c r="K28" s="28">
        <f>J28*0.13</f>
        <v>9.75</v>
      </c>
      <c r="L28" s="29" t="s">
        <v>163</v>
      </c>
      <c r="M28" s="38" t="s">
        <v>152</v>
      </c>
      <c r="N28" s="18"/>
    </row>
    <row r="29" spans="1:14">
      <c r="A29" s="6">
        <v>13</v>
      </c>
      <c r="B29" s="39" t="s">
        <v>43</v>
      </c>
      <c r="C29" s="39"/>
      <c r="D29" s="40"/>
      <c r="E29" s="41">
        <v>2002</v>
      </c>
      <c r="F29" s="33" t="s">
        <v>40</v>
      </c>
      <c r="G29" s="24" t="s">
        <v>41</v>
      </c>
      <c r="H29" s="42">
        <v>47.5</v>
      </c>
      <c r="I29" s="43">
        <v>6</v>
      </c>
      <c r="J29" s="44">
        <v>132</v>
      </c>
      <c r="K29" s="28">
        <f>J29*0.065</f>
        <v>8.58</v>
      </c>
      <c r="L29" s="29" t="s">
        <v>163</v>
      </c>
      <c r="M29" s="45" t="s">
        <v>44</v>
      </c>
      <c r="N29" s="18"/>
    </row>
    <row r="30" spans="1:14">
      <c r="A30" s="6">
        <v>14</v>
      </c>
      <c r="B30" s="39" t="s">
        <v>45</v>
      </c>
      <c r="C30" s="39"/>
      <c r="D30" s="40"/>
      <c r="E30" s="41">
        <v>2006</v>
      </c>
      <c r="F30" s="33" t="s">
        <v>40</v>
      </c>
      <c r="G30" s="24" t="s">
        <v>41</v>
      </c>
      <c r="H30" s="42">
        <v>30.6</v>
      </c>
      <c r="I30" s="43">
        <v>4</v>
      </c>
      <c r="J30" s="44">
        <v>171</v>
      </c>
      <c r="K30" s="28">
        <f>J30*0.03</f>
        <v>5.13</v>
      </c>
      <c r="L30" s="29" t="s">
        <v>163</v>
      </c>
      <c r="M30" s="45" t="s">
        <v>44</v>
      </c>
      <c r="N30" s="18"/>
    </row>
    <row r="31" spans="1:14">
      <c r="A31" s="6">
        <v>15</v>
      </c>
      <c r="B31" s="31" t="s">
        <v>48</v>
      </c>
      <c r="C31" s="31"/>
      <c r="D31" s="32"/>
      <c r="E31" s="33">
        <v>2002</v>
      </c>
      <c r="F31" s="34" t="s">
        <v>40</v>
      </c>
      <c r="G31" s="24" t="s">
        <v>41</v>
      </c>
      <c r="H31" s="35">
        <v>31.1</v>
      </c>
      <c r="I31" s="36">
        <v>4</v>
      </c>
      <c r="J31" s="37">
        <v>154</v>
      </c>
      <c r="K31" s="28">
        <f>J31*0.03</f>
        <v>4.62</v>
      </c>
      <c r="L31" s="29" t="s">
        <v>163</v>
      </c>
      <c r="M31" s="38" t="s">
        <v>44</v>
      </c>
      <c r="N31" s="18"/>
    </row>
    <row r="32" spans="1:14">
      <c r="A32" s="6">
        <v>17</v>
      </c>
      <c r="B32" s="32" t="s">
        <v>64</v>
      </c>
      <c r="C32" s="46"/>
      <c r="D32" s="32"/>
      <c r="E32" s="33">
        <v>2004</v>
      </c>
      <c r="F32" s="34" t="s">
        <v>40</v>
      </c>
      <c r="G32" s="24" t="s">
        <v>62</v>
      </c>
      <c r="H32" s="35">
        <v>36.5</v>
      </c>
      <c r="I32" s="36">
        <v>6</v>
      </c>
      <c r="J32" s="37">
        <v>62</v>
      </c>
      <c r="K32" s="28">
        <f>J32*0.065</f>
        <v>4.03</v>
      </c>
      <c r="L32" s="29" t="s">
        <v>163</v>
      </c>
      <c r="M32" s="38" t="s">
        <v>63</v>
      </c>
      <c r="N32" s="18"/>
    </row>
    <row r="33" spans="1:14" ht="13.5" thickBot="1">
      <c r="A33" s="47">
        <v>18</v>
      </c>
      <c r="B33" s="48" t="s">
        <v>61</v>
      </c>
      <c r="C33" s="48"/>
      <c r="D33" s="48"/>
      <c r="E33" s="49">
        <v>2007</v>
      </c>
      <c r="F33" s="50" t="s">
        <v>40</v>
      </c>
      <c r="G33" s="51" t="s">
        <v>55</v>
      </c>
      <c r="H33" s="52">
        <v>27.6</v>
      </c>
      <c r="I33" s="53">
        <v>4</v>
      </c>
      <c r="J33" s="54">
        <v>44</v>
      </c>
      <c r="K33" s="55">
        <f>J33*0.03</f>
        <v>1.3199999999999998</v>
      </c>
      <c r="L33" s="56" t="s">
        <v>163</v>
      </c>
      <c r="M33" s="38" t="s">
        <v>56</v>
      </c>
      <c r="N33" s="18"/>
    </row>
    <row r="34" spans="1:14" ht="13.5" thickBot="1">
      <c r="A34" s="133" t="s">
        <v>24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6"/>
    </row>
    <row r="35" spans="1:14" ht="15.75" customHeight="1" thickBot="1">
      <c r="A35" s="137" t="s">
        <v>0</v>
      </c>
      <c r="B35" s="151" t="s">
        <v>1</v>
      </c>
      <c r="C35" s="139"/>
      <c r="D35" s="139"/>
      <c r="E35" s="140" t="s">
        <v>2</v>
      </c>
      <c r="F35" s="139" t="s">
        <v>3</v>
      </c>
      <c r="G35" s="139" t="s">
        <v>4</v>
      </c>
      <c r="H35" s="139" t="s">
        <v>5</v>
      </c>
      <c r="I35" s="140" t="s">
        <v>6</v>
      </c>
      <c r="J35" s="139" t="s">
        <v>7</v>
      </c>
      <c r="K35" s="142" t="s">
        <v>8</v>
      </c>
      <c r="L35" s="139" t="s">
        <v>9</v>
      </c>
      <c r="M35" s="139" t="s">
        <v>10</v>
      </c>
    </row>
    <row r="36" spans="1:14" ht="18.75" customHeight="1" thickBot="1">
      <c r="A36" s="138"/>
      <c r="B36" s="151"/>
      <c r="C36" s="139"/>
      <c r="D36" s="139"/>
      <c r="E36" s="141"/>
      <c r="F36" s="139"/>
      <c r="G36" s="139"/>
      <c r="H36" s="139"/>
      <c r="I36" s="141"/>
      <c r="J36" s="139"/>
      <c r="K36" s="143"/>
      <c r="L36" s="139"/>
      <c r="M36" s="139"/>
    </row>
    <row r="37" spans="1:14">
      <c r="A37" s="57">
        <v>1</v>
      </c>
      <c r="B37" s="58" t="s">
        <v>53</v>
      </c>
      <c r="C37" s="59"/>
      <c r="D37" s="60"/>
      <c r="E37" s="61">
        <v>2002</v>
      </c>
      <c r="F37" s="62" t="s">
        <v>54</v>
      </c>
      <c r="G37" s="1" t="s">
        <v>55</v>
      </c>
      <c r="H37" s="63">
        <v>53</v>
      </c>
      <c r="I37" s="64">
        <v>16</v>
      </c>
      <c r="J37" s="1">
        <v>158</v>
      </c>
      <c r="K37" s="65">
        <f>J37*0.6</f>
        <v>94.8</v>
      </c>
      <c r="L37" s="66" t="s">
        <v>163</v>
      </c>
      <c r="M37" s="67" t="s">
        <v>56</v>
      </c>
      <c r="N37" s="18"/>
    </row>
    <row r="38" spans="1:14">
      <c r="A38" s="68">
        <v>2</v>
      </c>
      <c r="B38" s="39" t="s">
        <v>57</v>
      </c>
      <c r="C38" s="39"/>
      <c r="D38" s="40"/>
      <c r="E38" s="41">
        <v>2001</v>
      </c>
      <c r="F38" s="69">
        <v>3</v>
      </c>
      <c r="G38" s="24" t="s">
        <v>55</v>
      </c>
      <c r="H38" s="42">
        <v>56.9</v>
      </c>
      <c r="I38" s="43">
        <v>24</v>
      </c>
      <c r="J38" s="24">
        <v>80</v>
      </c>
      <c r="K38" s="70">
        <f>J38*1</f>
        <v>80</v>
      </c>
      <c r="L38" s="71" t="s">
        <v>163</v>
      </c>
      <c r="M38" s="72" t="s">
        <v>56</v>
      </c>
      <c r="N38" s="18"/>
    </row>
    <row r="39" spans="1:14">
      <c r="A39" s="68">
        <v>3</v>
      </c>
      <c r="B39" s="73" t="s">
        <v>156</v>
      </c>
      <c r="C39" s="73"/>
      <c r="D39" s="74"/>
      <c r="E39" s="69">
        <v>2002</v>
      </c>
      <c r="F39" s="75" t="s">
        <v>40</v>
      </c>
      <c r="G39" s="24" t="s">
        <v>151</v>
      </c>
      <c r="H39" s="76">
        <v>55.8</v>
      </c>
      <c r="I39" s="77">
        <v>16</v>
      </c>
      <c r="J39" s="69">
        <v>100</v>
      </c>
      <c r="K39" s="70">
        <f>J39*0.6</f>
        <v>60</v>
      </c>
      <c r="L39" s="71" t="s">
        <v>163</v>
      </c>
      <c r="M39" s="78" t="s">
        <v>152</v>
      </c>
      <c r="N39" s="18"/>
    </row>
    <row r="40" spans="1:14" ht="13.5" thickBot="1">
      <c r="A40" s="79">
        <v>4</v>
      </c>
      <c r="B40" s="80" t="s">
        <v>52</v>
      </c>
      <c r="C40" s="39"/>
      <c r="D40" s="40"/>
      <c r="E40" s="71">
        <v>2006</v>
      </c>
      <c r="F40" s="70" t="s">
        <v>40</v>
      </c>
      <c r="G40" s="24" t="s">
        <v>41</v>
      </c>
      <c r="H40" s="81">
        <v>49.45</v>
      </c>
      <c r="I40" s="82">
        <v>6</v>
      </c>
      <c r="J40" s="83">
        <v>94</v>
      </c>
      <c r="K40" s="84">
        <f>J40*0.065</f>
        <v>6.11</v>
      </c>
      <c r="L40" s="71" t="s">
        <v>163</v>
      </c>
      <c r="M40" s="85" t="s">
        <v>44</v>
      </c>
      <c r="N40" s="18"/>
    </row>
    <row r="41" spans="1:14" ht="13.5" thickBot="1">
      <c r="A41" s="133" t="s">
        <v>25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50"/>
      <c r="L41" s="134"/>
      <c r="M41" s="136"/>
    </row>
    <row r="42" spans="1:14" ht="13.5" thickBot="1">
      <c r="A42" s="137" t="s">
        <v>0</v>
      </c>
      <c r="B42" s="151" t="s">
        <v>1</v>
      </c>
      <c r="C42" s="139"/>
      <c r="D42" s="139"/>
      <c r="E42" s="140" t="s">
        <v>2</v>
      </c>
      <c r="F42" s="139" t="s">
        <v>3</v>
      </c>
      <c r="G42" s="139" t="s">
        <v>4</v>
      </c>
      <c r="H42" s="139" t="s">
        <v>5</v>
      </c>
      <c r="I42" s="140" t="s">
        <v>6</v>
      </c>
      <c r="J42" s="139" t="s">
        <v>7</v>
      </c>
      <c r="K42" s="142" t="s">
        <v>8</v>
      </c>
      <c r="L42" s="139" t="s">
        <v>9</v>
      </c>
      <c r="M42" s="139" t="s">
        <v>10</v>
      </c>
    </row>
    <row r="43" spans="1:14" ht="19.5" customHeight="1" thickBot="1">
      <c r="A43" s="138"/>
      <c r="B43" s="151"/>
      <c r="C43" s="139"/>
      <c r="D43" s="139"/>
      <c r="E43" s="141"/>
      <c r="F43" s="139"/>
      <c r="G43" s="139"/>
      <c r="H43" s="139"/>
      <c r="I43" s="141"/>
      <c r="J43" s="139"/>
      <c r="K43" s="143"/>
      <c r="L43" s="139"/>
      <c r="M43" s="139"/>
    </row>
    <row r="44" spans="1:14">
      <c r="A44" s="57">
        <v>1</v>
      </c>
      <c r="B44" s="58" t="s">
        <v>89</v>
      </c>
      <c r="C44" s="59"/>
      <c r="D44" s="60"/>
      <c r="E44" s="61">
        <v>2002</v>
      </c>
      <c r="F44" s="10">
        <v>1</v>
      </c>
      <c r="G44" s="1" t="s">
        <v>161</v>
      </c>
      <c r="H44" s="63">
        <v>67.5</v>
      </c>
      <c r="I44" s="64">
        <v>24</v>
      </c>
      <c r="J44" s="86">
        <v>130</v>
      </c>
      <c r="K44" s="87">
        <f>J44*1</f>
        <v>130</v>
      </c>
      <c r="L44" s="66" t="s">
        <v>163</v>
      </c>
      <c r="M44" s="88" t="s">
        <v>86</v>
      </c>
      <c r="N44" s="89"/>
    </row>
    <row r="45" spans="1:14">
      <c r="A45" s="68">
        <v>2</v>
      </c>
      <c r="B45" s="31" t="s">
        <v>82</v>
      </c>
      <c r="C45" s="31"/>
      <c r="D45" s="32"/>
      <c r="E45" s="33">
        <v>2001</v>
      </c>
      <c r="F45" s="34" t="s">
        <v>40</v>
      </c>
      <c r="G45" s="24" t="s">
        <v>73</v>
      </c>
      <c r="H45" s="35">
        <v>59.5</v>
      </c>
      <c r="I45" s="36">
        <v>16</v>
      </c>
      <c r="J45" s="33">
        <v>196</v>
      </c>
      <c r="K45" s="23">
        <f>J45*0.6</f>
        <v>117.6</v>
      </c>
      <c r="L45" s="71" t="s">
        <v>163</v>
      </c>
      <c r="M45" s="38" t="s">
        <v>74</v>
      </c>
      <c r="N45" s="18"/>
    </row>
    <row r="46" spans="1:14">
      <c r="A46" s="68">
        <v>3</v>
      </c>
      <c r="B46" s="31" t="s">
        <v>91</v>
      </c>
      <c r="C46" s="31"/>
      <c r="D46" s="32"/>
      <c r="E46" s="33">
        <v>2001</v>
      </c>
      <c r="F46" s="34" t="s">
        <v>54</v>
      </c>
      <c r="G46" s="24" t="s">
        <v>68</v>
      </c>
      <c r="H46" s="35">
        <v>63</v>
      </c>
      <c r="I46" s="36">
        <v>16</v>
      </c>
      <c r="J46" s="33">
        <v>167</v>
      </c>
      <c r="K46" s="23">
        <f>J46*0.6</f>
        <v>100.2</v>
      </c>
      <c r="L46" s="71" t="s">
        <v>163</v>
      </c>
      <c r="M46" s="38" t="s">
        <v>69</v>
      </c>
      <c r="N46" s="18"/>
    </row>
    <row r="47" spans="1:14">
      <c r="A47" s="90">
        <v>4</v>
      </c>
      <c r="B47" s="31" t="s">
        <v>66</v>
      </c>
      <c r="C47" s="31"/>
      <c r="D47" s="32"/>
      <c r="E47" s="33">
        <v>2001</v>
      </c>
      <c r="F47" s="34" t="s">
        <v>67</v>
      </c>
      <c r="G47" s="24" t="s">
        <v>68</v>
      </c>
      <c r="H47" s="35">
        <v>62</v>
      </c>
      <c r="I47" s="36">
        <v>16</v>
      </c>
      <c r="J47" s="33">
        <v>150</v>
      </c>
      <c r="K47" s="23">
        <f>J47*0.6</f>
        <v>90</v>
      </c>
      <c r="L47" s="71" t="s">
        <v>163</v>
      </c>
      <c r="M47" s="38" t="s">
        <v>69</v>
      </c>
      <c r="N47" s="18"/>
    </row>
    <row r="48" spans="1:14">
      <c r="A48" s="91">
        <v>5</v>
      </c>
      <c r="B48" s="31" t="s">
        <v>81</v>
      </c>
      <c r="C48" s="31"/>
      <c r="D48" s="32"/>
      <c r="E48" s="33">
        <v>2003</v>
      </c>
      <c r="F48" s="34" t="s">
        <v>54</v>
      </c>
      <c r="G48" s="24" t="s">
        <v>68</v>
      </c>
      <c r="H48" s="35">
        <v>66</v>
      </c>
      <c r="I48" s="36">
        <v>16</v>
      </c>
      <c r="J48" s="33">
        <v>92</v>
      </c>
      <c r="K48" s="23">
        <f>J48*0.6</f>
        <v>55.199999999999996</v>
      </c>
      <c r="L48" s="71" t="s">
        <v>163</v>
      </c>
      <c r="M48" s="38" t="s">
        <v>69</v>
      </c>
      <c r="N48" s="18"/>
    </row>
    <row r="49" spans="1:14">
      <c r="A49" s="68">
        <v>6</v>
      </c>
      <c r="B49" s="31" t="s">
        <v>80</v>
      </c>
      <c r="C49" s="31"/>
      <c r="D49" s="32"/>
      <c r="E49" s="33">
        <v>2002</v>
      </c>
      <c r="F49" s="34" t="s">
        <v>67</v>
      </c>
      <c r="G49" s="24" t="s">
        <v>68</v>
      </c>
      <c r="H49" s="35">
        <v>63.85</v>
      </c>
      <c r="I49" s="36">
        <v>12</v>
      </c>
      <c r="J49" s="33">
        <v>194</v>
      </c>
      <c r="K49" s="23">
        <f>J49*0.2</f>
        <v>38.800000000000004</v>
      </c>
      <c r="L49" s="71" t="s">
        <v>163</v>
      </c>
      <c r="M49" s="38" t="s">
        <v>69</v>
      </c>
      <c r="N49" s="18"/>
    </row>
    <row r="50" spans="1:14">
      <c r="A50" s="68">
        <v>7</v>
      </c>
      <c r="B50" s="39" t="s">
        <v>60</v>
      </c>
      <c r="C50" s="39"/>
      <c r="D50" s="40"/>
      <c r="E50" s="41">
        <v>2002</v>
      </c>
      <c r="F50" s="33" t="s">
        <v>40</v>
      </c>
      <c r="G50" s="24" t="s">
        <v>41</v>
      </c>
      <c r="H50" s="42">
        <v>58.05</v>
      </c>
      <c r="I50" s="43">
        <v>8</v>
      </c>
      <c r="J50" s="92">
        <v>238</v>
      </c>
      <c r="K50" s="23">
        <f>J50*0.13</f>
        <v>30.94</v>
      </c>
      <c r="L50" s="71" t="s">
        <v>163</v>
      </c>
      <c r="M50" s="45" t="s">
        <v>42</v>
      </c>
      <c r="N50" s="18"/>
    </row>
    <row r="51" spans="1:14">
      <c r="A51" s="68">
        <v>8</v>
      </c>
      <c r="B51" s="39" t="s">
        <v>59</v>
      </c>
      <c r="C51" s="39"/>
      <c r="D51" s="40"/>
      <c r="E51" s="41">
        <v>2002</v>
      </c>
      <c r="F51" s="33" t="s">
        <v>40</v>
      </c>
      <c r="G51" s="24" t="s">
        <v>41</v>
      </c>
      <c r="H51" s="42">
        <v>63.4</v>
      </c>
      <c r="I51" s="43">
        <v>8</v>
      </c>
      <c r="J51" s="92">
        <v>235</v>
      </c>
      <c r="K51" s="23">
        <f>J51*0.13</f>
        <v>30.55</v>
      </c>
      <c r="L51" s="71" t="s">
        <v>163</v>
      </c>
      <c r="M51" s="45" t="s">
        <v>42</v>
      </c>
      <c r="N51" s="18"/>
    </row>
    <row r="52" spans="1:14" ht="13.5" thickBot="1">
      <c r="A52" s="79">
        <v>9</v>
      </c>
      <c r="B52" s="19" t="s">
        <v>58</v>
      </c>
      <c r="C52" s="20"/>
      <c r="D52" s="21"/>
      <c r="E52" s="22">
        <v>2004</v>
      </c>
      <c r="F52" s="23" t="s">
        <v>40</v>
      </c>
      <c r="G52" s="24" t="s">
        <v>41</v>
      </c>
      <c r="H52" s="25">
        <v>64.900000000000006</v>
      </c>
      <c r="I52" s="26">
        <v>6</v>
      </c>
      <c r="J52" s="93">
        <v>217</v>
      </c>
      <c r="K52" s="94">
        <f>J52*0.065</f>
        <v>14.105</v>
      </c>
      <c r="L52" s="71" t="s">
        <v>163</v>
      </c>
      <c r="M52" s="30" t="s">
        <v>51</v>
      </c>
      <c r="N52" s="18"/>
    </row>
    <row r="53" spans="1:14" ht="13.5" thickBot="1">
      <c r="A53" s="133" t="s">
        <v>26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50"/>
      <c r="L53" s="134"/>
      <c r="M53" s="136"/>
    </row>
    <row r="54" spans="1:14" ht="15.75" customHeight="1" thickBot="1">
      <c r="A54" s="137" t="s">
        <v>0</v>
      </c>
      <c r="B54" s="139" t="s">
        <v>1</v>
      </c>
      <c r="C54" s="139"/>
      <c r="D54" s="139"/>
      <c r="E54" s="140" t="s">
        <v>2</v>
      </c>
      <c r="F54" s="139" t="s">
        <v>3</v>
      </c>
      <c r="G54" s="139" t="s">
        <v>4</v>
      </c>
      <c r="H54" s="139" t="s">
        <v>5</v>
      </c>
      <c r="I54" s="140" t="s">
        <v>6</v>
      </c>
      <c r="J54" s="139" t="s">
        <v>7</v>
      </c>
      <c r="K54" s="142" t="s">
        <v>8</v>
      </c>
      <c r="L54" s="139" t="s">
        <v>9</v>
      </c>
      <c r="M54" s="139" t="s">
        <v>10</v>
      </c>
    </row>
    <row r="55" spans="1:14" ht="19.5" customHeight="1" thickBot="1">
      <c r="A55" s="138"/>
      <c r="B55" s="139"/>
      <c r="C55" s="139"/>
      <c r="D55" s="139"/>
      <c r="E55" s="141"/>
      <c r="F55" s="139"/>
      <c r="G55" s="139"/>
      <c r="H55" s="139"/>
      <c r="I55" s="141"/>
      <c r="J55" s="139"/>
      <c r="K55" s="144"/>
      <c r="L55" s="139"/>
      <c r="M55" s="139"/>
    </row>
    <row r="56" spans="1:14">
      <c r="A56" s="95">
        <v>1</v>
      </c>
      <c r="B56" s="58" t="s">
        <v>92</v>
      </c>
      <c r="C56" s="59"/>
      <c r="D56" s="60"/>
      <c r="E56" s="61">
        <v>2004</v>
      </c>
      <c r="F56" s="10" t="s">
        <v>40</v>
      </c>
      <c r="G56" s="1" t="s">
        <v>68</v>
      </c>
      <c r="H56" s="63">
        <v>70</v>
      </c>
      <c r="I56" s="64">
        <v>8</v>
      </c>
      <c r="J56" s="86">
        <v>197</v>
      </c>
      <c r="K56" s="96">
        <f>J56*0.13</f>
        <v>25.61</v>
      </c>
      <c r="L56" s="66" t="s">
        <v>163</v>
      </c>
      <c r="M56" s="88" t="s">
        <v>69</v>
      </c>
      <c r="N56" s="18"/>
    </row>
    <row r="57" spans="1:14" ht="13.5" thickBot="1">
      <c r="A57" s="97">
        <v>2</v>
      </c>
      <c r="B57" s="19" t="s">
        <v>70</v>
      </c>
      <c r="C57" s="20"/>
      <c r="D57" s="21"/>
      <c r="E57" s="22">
        <v>2001</v>
      </c>
      <c r="F57" s="23" t="s">
        <v>40</v>
      </c>
      <c r="G57" s="24" t="s">
        <v>55</v>
      </c>
      <c r="H57" s="25">
        <v>72.900000000000006</v>
      </c>
      <c r="I57" s="26">
        <v>12</v>
      </c>
      <c r="J57" s="93">
        <v>121</v>
      </c>
      <c r="K57" s="98">
        <f>J57*0.2</f>
        <v>24.200000000000003</v>
      </c>
      <c r="L57" s="71" t="s">
        <v>163</v>
      </c>
      <c r="M57" s="30" t="s">
        <v>56</v>
      </c>
      <c r="N57" s="18"/>
    </row>
    <row r="58" spans="1:14" ht="15.75" customHeight="1" thickBot="1">
      <c r="A58" s="145" t="s">
        <v>27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7"/>
    </row>
    <row r="59" spans="1:14" ht="13.5" thickBot="1">
      <c r="A59" s="133" t="s">
        <v>24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6"/>
    </row>
    <row r="60" spans="1:14" ht="15.75" customHeight="1" thickBot="1">
      <c r="A60" s="137" t="s">
        <v>0</v>
      </c>
      <c r="B60" s="139" t="s">
        <v>1</v>
      </c>
      <c r="C60" s="139"/>
      <c r="D60" s="139"/>
      <c r="E60" s="140" t="s">
        <v>2</v>
      </c>
      <c r="F60" s="139" t="s">
        <v>3</v>
      </c>
      <c r="G60" s="139" t="s">
        <v>4</v>
      </c>
      <c r="H60" s="139" t="s">
        <v>5</v>
      </c>
      <c r="I60" s="140" t="s">
        <v>6</v>
      </c>
      <c r="J60" s="139" t="s">
        <v>7</v>
      </c>
      <c r="K60" s="142" t="s">
        <v>8</v>
      </c>
      <c r="L60" s="139" t="s">
        <v>9</v>
      </c>
      <c r="M60" s="139" t="s">
        <v>10</v>
      </c>
    </row>
    <row r="61" spans="1:14" ht="18.75" customHeight="1" thickBot="1">
      <c r="A61" s="138"/>
      <c r="B61" s="139"/>
      <c r="C61" s="139"/>
      <c r="D61" s="139"/>
      <c r="E61" s="141"/>
      <c r="F61" s="139"/>
      <c r="G61" s="139"/>
      <c r="H61" s="139"/>
      <c r="I61" s="141"/>
      <c r="J61" s="139"/>
      <c r="K61" s="143"/>
      <c r="L61" s="139"/>
      <c r="M61" s="139"/>
    </row>
    <row r="62" spans="1:14">
      <c r="A62" s="95">
        <v>1</v>
      </c>
      <c r="B62" s="58" t="s">
        <v>88</v>
      </c>
      <c r="C62" s="59"/>
      <c r="D62" s="60"/>
      <c r="E62" s="61">
        <v>2000</v>
      </c>
      <c r="F62" s="62">
        <v>1</v>
      </c>
      <c r="G62" s="1" t="s">
        <v>161</v>
      </c>
      <c r="H62" s="63">
        <v>52</v>
      </c>
      <c r="I62" s="64">
        <v>24</v>
      </c>
      <c r="J62" s="1">
        <v>121</v>
      </c>
      <c r="K62" s="65">
        <f>J62*1</f>
        <v>121</v>
      </c>
      <c r="L62" s="66" t="s">
        <v>163</v>
      </c>
      <c r="M62" s="67" t="s">
        <v>86</v>
      </c>
      <c r="N62" s="18"/>
    </row>
    <row r="63" spans="1:14">
      <c r="A63" s="99">
        <v>2</v>
      </c>
      <c r="B63" s="39" t="s">
        <v>79</v>
      </c>
      <c r="C63" s="39"/>
      <c r="D63" s="40"/>
      <c r="E63" s="41">
        <v>1999</v>
      </c>
      <c r="F63" s="69">
        <v>1</v>
      </c>
      <c r="G63" s="24" t="s">
        <v>41</v>
      </c>
      <c r="H63" s="42">
        <v>47.1</v>
      </c>
      <c r="I63" s="43">
        <v>16</v>
      </c>
      <c r="J63" s="24">
        <v>160</v>
      </c>
      <c r="K63" s="70">
        <f>J63*0.6</f>
        <v>96</v>
      </c>
      <c r="L63" s="71" t="s">
        <v>163</v>
      </c>
      <c r="M63" s="72" t="s">
        <v>174</v>
      </c>
      <c r="N63" s="18"/>
    </row>
    <row r="64" spans="1:14">
      <c r="A64" s="99">
        <v>3</v>
      </c>
      <c r="B64" s="73" t="s">
        <v>90</v>
      </c>
      <c r="C64" s="73"/>
      <c r="D64" s="74"/>
      <c r="E64" s="69">
        <v>2000</v>
      </c>
      <c r="F64" s="75" t="s">
        <v>50</v>
      </c>
      <c r="G64" s="24" t="s">
        <v>68</v>
      </c>
      <c r="H64" s="76">
        <v>48</v>
      </c>
      <c r="I64" s="77">
        <v>16</v>
      </c>
      <c r="J64" s="69">
        <v>90</v>
      </c>
      <c r="K64" s="70">
        <f>J64*0.6</f>
        <v>54</v>
      </c>
      <c r="L64" s="71" t="s">
        <v>163</v>
      </c>
      <c r="M64" s="78" t="s">
        <v>69</v>
      </c>
      <c r="N64" s="18"/>
    </row>
    <row r="65" spans="1:14">
      <c r="A65" s="99">
        <v>4</v>
      </c>
      <c r="B65" s="73" t="s">
        <v>157</v>
      </c>
      <c r="C65" s="73"/>
      <c r="D65" s="74"/>
      <c r="E65" s="69">
        <v>2000</v>
      </c>
      <c r="F65" s="75" t="s">
        <v>40</v>
      </c>
      <c r="G65" s="24" t="s">
        <v>151</v>
      </c>
      <c r="H65" s="76">
        <v>57.5</v>
      </c>
      <c r="I65" s="77">
        <v>16</v>
      </c>
      <c r="J65" s="69">
        <v>89</v>
      </c>
      <c r="K65" s="70">
        <f>J65*0.6</f>
        <v>53.4</v>
      </c>
      <c r="L65" s="71" t="s">
        <v>163</v>
      </c>
      <c r="M65" s="78" t="s">
        <v>152</v>
      </c>
      <c r="N65" s="18"/>
    </row>
    <row r="66" spans="1:14" ht="13.5" thickBot="1">
      <c r="A66" s="99">
        <v>5</v>
      </c>
      <c r="B66" s="80" t="s">
        <v>72</v>
      </c>
      <c r="C66" s="39"/>
      <c r="D66" s="40"/>
      <c r="E66" s="71">
        <v>2000</v>
      </c>
      <c r="F66" s="70" t="s">
        <v>40</v>
      </c>
      <c r="G66" s="24" t="s">
        <v>73</v>
      </c>
      <c r="H66" s="81">
        <v>47.9</v>
      </c>
      <c r="I66" s="82">
        <v>12</v>
      </c>
      <c r="J66" s="83">
        <v>225</v>
      </c>
      <c r="K66" s="84">
        <f>J66*0.2</f>
        <v>45</v>
      </c>
      <c r="L66" s="71" t="s">
        <v>163</v>
      </c>
      <c r="M66" s="85" t="s">
        <v>74</v>
      </c>
      <c r="N66" s="18"/>
    </row>
    <row r="67" spans="1:14" ht="13.5" thickBot="1">
      <c r="A67" s="133" t="s">
        <v>25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50"/>
      <c r="L67" s="134"/>
      <c r="M67" s="136"/>
    </row>
    <row r="68" spans="1:14" ht="13.5" thickBot="1">
      <c r="A68" s="137" t="s">
        <v>0</v>
      </c>
      <c r="B68" s="139" t="s">
        <v>1</v>
      </c>
      <c r="C68" s="139"/>
      <c r="D68" s="139"/>
      <c r="E68" s="140" t="s">
        <v>2</v>
      </c>
      <c r="F68" s="139" t="s">
        <v>3</v>
      </c>
      <c r="G68" s="139" t="s">
        <v>4</v>
      </c>
      <c r="H68" s="139" t="s">
        <v>5</v>
      </c>
      <c r="I68" s="140" t="s">
        <v>6</v>
      </c>
      <c r="J68" s="139" t="s">
        <v>7</v>
      </c>
      <c r="K68" s="142" t="s">
        <v>8</v>
      </c>
      <c r="L68" s="139" t="s">
        <v>9</v>
      </c>
      <c r="M68" s="139" t="s">
        <v>10</v>
      </c>
    </row>
    <row r="69" spans="1:14" ht="18.75" customHeight="1" thickBot="1">
      <c r="A69" s="138"/>
      <c r="B69" s="139"/>
      <c r="C69" s="139"/>
      <c r="D69" s="139"/>
      <c r="E69" s="141"/>
      <c r="F69" s="139"/>
      <c r="G69" s="139"/>
      <c r="H69" s="139"/>
      <c r="I69" s="141"/>
      <c r="J69" s="139"/>
      <c r="K69" s="144"/>
      <c r="L69" s="139"/>
      <c r="M69" s="139"/>
    </row>
    <row r="70" spans="1:14" ht="13.5" thickBot="1">
      <c r="A70" s="95">
        <v>1</v>
      </c>
      <c r="B70" s="100" t="s">
        <v>75</v>
      </c>
      <c r="C70" s="101"/>
      <c r="D70" s="102"/>
      <c r="E70" s="103">
        <v>2000</v>
      </c>
      <c r="F70" s="98" t="s">
        <v>40</v>
      </c>
      <c r="G70" s="1" t="s">
        <v>73</v>
      </c>
      <c r="H70" s="104">
        <v>61.9</v>
      </c>
      <c r="I70" s="105">
        <v>16</v>
      </c>
      <c r="J70" s="106">
        <v>150</v>
      </c>
      <c r="K70" s="96">
        <f>J70*0.6</f>
        <v>90</v>
      </c>
      <c r="L70" s="66" t="s">
        <v>163</v>
      </c>
      <c r="M70" s="107" t="s">
        <v>74</v>
      </c>
      <c r="N70" s="18"/>
    </row>
    <row r="71" spans="1:14" ht="13.5" thickBot="1">
      <c r="A71" s="133" t="s">
        <v>28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6"/>
    </row>
    <row r="72" spans="1:14" ht="13.5" thickBot="1">
      <c r="A72" s="137" t="s">
        <v>0</v>
      </c>
      <c r="B72" s="139" t="s">
        <v>1</v>
      </c>
      <c r="C72" s="139"/>
      <c r="D72" s="139"/>
      <c r="E72" s="140" t="s">
        <v>2</v>
      </c>
      <c r="F72" s="139" t="s">
        <v>3</v>
      </c>
      <c r="G72" s="139" t="s">
        <v>4</v>
      </c>
      <c r="H72" s="139" t="s">
        <v>5</v>
      </c>
      <c r="I72" s="140" t="s">
        <v>6</v>
      </c>
      <c r="J72" s="139" t="s">
        <v>7</v>
      </c>
      <c r="K72" s="142" t="s">
        <v>8</v>
      </c>
      <c r="L72" s="139" t="s">
        <v>9</v>
      </c>
      <c r="M72" s="139" t="s">
        <v>10</v>
      </c>
    </row>
    <row r="73" spans="1:14" ht="18.75" customHeight="1" thickBot="1">
      <c r="A73" s="138"/>
      <c r="B73" s="139"/>
      <c r="C73" s="139"/>
      <c r="D73" s="139"/>
      <c r="E73" s="141"/>
      <c r="F73" s="139"/>
      <c r="G73" s="139"/>
      <c r="H73" s="139"/>
      <c r="I73" s="141"/>
      <c r="J73" s="139"/>
      <c r="K73" s="143"/>
      <c r="L73" s="139"/>
      <c r="M73" s="139"/>
    </row>
    <row r="74" spans="1:14">
      <c r="A74" s="95">
        <v>1</v>
      </c>
      <c r="B74" s="58" t="s">
        <v>77</v>
      </c>
      <c r="C74" s="59"/>
      <c r="D74" s="60"/>
      <c r="E74" s="61">
        <v>2000</v>
      </c>
      <c r="F74" s="62">
        <v>1</v>
      </c>
      <c r="G74" s="1" t="s">
        <v>78</v>
      </c>
      <c r="H74" s="63">
        <v>71.150000000000006</v>
      </c>
      <c r="I74" s="64">
        <v>16</v>
      </c>
      <c r="J74" s="1">
        <v>241</v>
      </c>
      <c r="K74" s="65">
        <f>J74*0.6</f>
        <v>144.6</v>
      </c>
      <c r="L74" s="66" t="s">
        <v>163</v>
      </c>
      <c r="M74" s="67" t="s">
        <v>51</v>
      </c>
      <c r="N74" s="18"/>
    </row>
    <row r="75" spans="1:14">
      <c r="A75" s="99">
        <v>2</v>
      </c>
      <c r="B75" s="39" t="s">
        <v>87</v>
      </c>
      <c r="C75" s="39"/>
      <c r="D75" s="40"/>
      <c r="E75" s="41">
        <v>1999</v>
      </c>
      <c r="F75" s="69">
        <v>1</v>
      </c>
      <c r="G75" s="24" t="s">
        <v>73</v>
      </c>
      <c r="H75" s="42">
        <v>69.5</v>
      </c>
      <c r="I75" s="43">
        <v>16</v>
      </c>
      <c r="J75" s="24">
        <v>240</v>
      </c>
      <c r="K75" s="70">
        <f>J75*0.6</f>
        <v>144</v>
      </c>
      <c r="L75" s="71" t="s">
        <v>163</v>
      </c>
      <c r="M75" s="72" t="s">
        <v>74</v>
      </c>
      <c r="N75" s="18"/>
    </row>
    <row r="76" spans="1:14">
      <c r="A76" s="99">
        <v>3</v>
      </c>
      <c r="B76" s="80" t="s">
        <v>76</v>
      </c>
      <c r="C76" s="39"/>
      <c r="D76" s="40"/>
      <c r="E76" s="71">
        <v>2000</v>
      </c>
      <c r="F76" s="70" t="s">
        <v>40</v>
      </c>
      <c r="G76" s="24" t="s">
        <v>73</v>
      </c>
      <c r="H76" s="81">
        <v>77</v>
      </c>
      <c r="I76" s="82">
        <v>16</v>
      </c>
      <c r="J76" s="83">
        <v>176</v>
      </c>
      <c r="K76" s="70">
        <f>J76*0.6</f>
        <v>105.6</v>
      </c>
      <c r="L76" s="71" t="s">
        <v>163</v>
      </c>
      <c r="M76" s="85" t="s">
        <v>74</v>
      </c>
      <c r="N76" s="18"/>
    </row>
    <row r="77" spans="1:14" ht="13.5" thickBot="1">
      <c r="A77" s="99">
        <v>4</v>
      </c>
      <c r="B77" s="108" t="s">
        <v>158</v>
      </c>
      <c r="C77" s="109"/>
      <c r="D77" s="74"/>
      <c r="E77" s="69">
        <v>1999</v>
      </c>
      <c r="F77" s="75" t="s">
        <v>40</v>
      </c>
      <c r="G77" s="24" t="s">
        <v>151</v>
      </c>
      <c r="H77" s="76">
        <v>77</v>
      </c>
      <c r="I77" s="77">
        <v>16</v>
      </c>
      <c r="J77" s="69">
        <v>158</v>
      </c>
      <c r="K77" s="84">
        <f>J77*0.6</f>
        <v>94.8</v>
      </c>
      <c r="L77" s="71" t="s">
        <v>163</v>
      </c>
      <c r="M77" s="78" t="s">
        <v>152</v>
      </c>
      <c r="N77" s="18"/>
    </row>
    <row r="78" spans="1:14" ht="13.5" thickBot="1">
      <c r="A78" s="133" t="s">
        <v>29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50"/>
      <c r="L78" s="134"/>
      <c r="M78" s="136"/>
    </row>
    <row r="79" spans="1:14" ht="13.5" thickBot="1">
      <c r="A79" s="137" t="s">
        <v>0</v>
      </c>
      <c r="B79" s="139" t="s">
        <v>1</v>
      </c>
      <c r="C79" s="139"/>
      <c r="D79" s="139"/>
      <c r="E79" s="140" t="s">
        <v>2</v>
      </c>
      <c r="F79" s="139" t="s">
        <v>3</v>
      </c>
      <c r="G79" s="139" t="s">
        <v>4</v>
      </c>
      <c r="H79" s="139" t="s">
        <v>5</v>
      </c>
      <c r="I79" s="140" t="s">
        <v>6</v>
      </c>
      <c r="J79" s="139" t="s">
        <v>7</v>
      </c>
      <c r="K79" s="142" t="s">
        <v>8</v>
      </c>
      <c r="L79" s="139" t="s">
        <v>9</v>
      </c>
      <c r="M79" s="139" t="s">
        <v>10</v>
      </c>
    </row>
    <row r="80" spans="1:14" ht="18.75" customHeight="1" thickBot="1">
      <c r="A80" s="138"/>
      <c r="B80" s="139"/>
      <c r="C80" s="139"/>
      <c r="D80" s="139"/>
      <c r="E80" s="141"/>
      <c r="F80" s="139"/>
      <c r="G80" s="139"/>
      <c r="H80" s="139"/>
      <c r="I80" s="141"/>
      <c r="J80" s="139"/>
      <c r="K80" s="144"/>
      <c r="L80" s="139"/>
      <c r="M80" s="139"/>
    </row>
    <row r="81" spans="1:14" ht="18.75" customHeight="1">
      <c r="A81" s="95">
        <v>1</v>
      </c>
      <c r="B81" s="110" t="s">
        <v>159</v>
      </c>
      <c r="C81" s="111"/>
      <c r="D81" s="112"/>
      <c r="E81" s="62">
        <v>1999</v>
      </c>
      <c r="F81" s="113" t="s">
        <v>54</v>
      </c>
      <c r="G81" s="1" t="s">
        <v>151</v>
      </c>
      <c r="H81" s="114">
        <v>89</v>
      </c>
      <c r="I81" s="115">
        <v>24</v>
      </c>
      <c r="J81" s="1">
        <v>65</v>
      </c>
      <c r="K81" s="116">
        <f>J81*1</f>
        <v>65</v>
      </c>
      <c r="L81" s="66" t="s">
        <v>163</v>
      </c>
      <c r="M81" s="67" t="s">
        <v>152</v>
      </c>
    </row>
    <row r="82" spans="1:14" ht="18.75" customHeight="1" thickBot="1">
      <c r="A82" s="97">
        <v>2</v>
      </c>
      <c r="B82" s="173" t="s">
        <v>93</v>
      </c>
      <c r="C82" s="174"/>
      <c r="D82" s="124"/>
      <c r="E82" s="131">
        <v>2000</v>
      </c>
      <c r="F82" s="175" t="s">
        <v>40</v>
      </c>
      <c r="G82" s="51" t="s">
        <v>68</v>
      </c>
      <c r="H82" s="176">
        <v>80</v>
      </c>
      <c r="I82" s="177">
        <v>12</v>
      </c>
      <c r="J82" s="178">
        <v>156</v>
      </c>
      <c r="K82" s="175">
        <f>J82*0.2</f>
        <v>31.200000000000003</v>
      </c>
      <c r="L82" s="131" t="s">
        <v>163</v>
      </c>
      <c r="M82" s="179" t="s">
        <v>69</v>
      </c>
    </row>
    <row r="83" spans="1:14">
      <c r="A83" s="183"/>
      <c r="B83" s="110"/>
      <c r="C83" s="110"/>
      <c r="D83" s="112"/>
      <c r="E83" s="62"/>
      <c r="F83" s="113"/>
      <c r="G83" s="1"/>
      <c r="H83" s="114"/>
      <c r="I83" s="115"/>
      <c r="J83" s="1"/>
      <c r="K83" s="117"/>
      <c r="L83" s="66"/>
      <c r="M83" s="67"/>
      <c r="N83" s="18"/>
    </row>
    <row r="84" spans="1:14" ht="15">
      <c r="A84" s="184"/>
      <c r="B84" s="182"/>
      <c r="C84" s="180"/>
      <c r="D84" s="181"/>
      <c r="E84" s="71"/>
      <c r="F84" s="70"/>
      <c r="G84" s="24"/>
      <c r="H84" s="81"/>
      <c r="I84" s="82"/>
      <c r="J84" s="83"/>
      <c r="K84" s="117"/>
      <c r="L84" s="71"/>
      <c r="M84" s="85"/>
      <c r="N84" s="18"/>
    </row>
    <row r="85" spans="1:14" ht="18" customHeight="1" thickBot="1">
      <c r="A85" s="163"/>
      <c r="B85" s="164"/>
      <c r="C85" s="165"/>
      <c r="D85" s="165"/>
      <c r="E85" s="166"/>
      <c r="F85" s="167"/>
      <c r="G85" s="168"/>
      <c r="H85" s="169"/>
      <c r="I85" s="170"/>
      <c r="J85" s="171"/>
      <c r="K85" s="167"/>
      <c r="L85" s="166"/>
      <c r="M85" s="172"/>
      <c r="N85" s="18"/>
    </row>
    <row r="86" spans="1:14" ht="15" customHeight="1" thickBot="1">
      <c r="A86" s="145" t="s">
        <v>12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7"/>
    </row>
    <row r="87" spans="1:14" ht="17.25" customHeight="1" thickBot="1">
      <c r="A87" s="133" t="s">
        <v>25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6"/>
    </row>
    <row r="88" spans="1:14" ht="13.5" thickBot="1">
      <c r="A88" s="137" t="s">
        <v>0</v>
      </c>
      <c r="B88" s="139" t="s">
        <v>1</v>
      </c>
      <c r="C88" s="139"/>
      <c r="D88" s="139"/>
      <c r="E88" s="140" t="s">
        <v>2</v>
      </c>
      <c r="F88" s="139" t="s">
        <v>3</v>
      </c>
      <c r="G88" s="139" t="s">
        <v>4</v>
      </c>
      <c r="H88" s="139" t="s">
        <v>5</v>
      </c>
      <c r="I88" s="140" t="s">
        <v>6</v>
      </c>
      <c r="J88" s="139" t="s">
        <v>7</v>
      </c>
      <c r="K88" s="142" t="s">
        <v>8</v>
      </c>
      <c r="L88" s="139" t="s">
        <v>9</v>
      </c>
      <c r="M88" s="139" t="s">
        <v>10</v>
      </c>
    </row>
    <row r="89" spans="1:14" ht="18.75" customHeight="1" thickBot="1">
      <c r="A89" s="138"/>
      <c r="B89" s="139"/>
      <c r="C89" s="139"/>
      <c r="D89" s="139"/>
      <c r="E89" s="141"/>
      <c r="F89" s="139"/>
      <c r="G89" s="139"/>
      <c r="H89" s="139"/>
      <c r="I89" s="141"/>
      <c r="J89" s="139"/>
      <c r="K89" s="143"/>
      <c r="L89" s="139"/>
      <c r="M89" s="139"/>
    </row>
    <row r="90" spans="1:14">
      <c r="A90" s="95">
        <v>1</v>
      </c>
      <c r="B90" s="58" t="s">
        <v>143</v>
      </c>
      <c r="C90" s="59"/>
      <c r="D90" s="60"/>
      <c r="E90" s="61">
        <v>1995</v>
      </c>
      <c r="F90" s="10" t="s">
        <v>112</v>
      </c>
      <c r="G90" s="24" t="s">
        <v>107</v>
      </c>
      <c r="H90" s="63">
        <v>60</v>
      </c>
      <c r="I90" s="64">
        <v>32</v>
      </c>
      <c r="J90" s="86">
        <v>110</v>
      </c>
      <c r="K90" s="87">
        <f>J90*2</f>
        <v>220</v>
      </c>
      <c r="L90" s="66" t="s">
        <v>163</v>
      </c>
      <c r="M90" s="88" t="s">
        <v>44</v>
      </c>
      <c r="N90" s="18"/>
    </row>
    <row r="91" spans="1:14">
      <c r="A91" s="99">
        <v>2</v>
      </c>
      <c r="B91" s="39" t="s">
        <v>146</v>
      </c>
      <c r="C91" s="39"/>
      <c r="D91" s="40"/>
      <c r="E91" s="41">
        <v>1985</v>
      </c>
      <c r="F91" s="33" t="s">
        <v>40</v>
      </c>
      <c r="G91" s="24" t="s">
        <v>41</v>
      </c>
      <c r="H91" s="42">
        <v>56.2</v>
      </c>
      <c r="I91" s="43">
        <v>16</v>
      </c>
      <c r="J91" s="92">
        <v>134</v>
      </c>
      <c r="K91" s="23">
        <f>J91*0.6</f>
        <v>80.399999999999991</v>
      </c>
      <c r="L91" s="71" t="s">
        <v>163</v>
      </c>
      <c r="M91" s="45" t="s">
        <v>42</v>
      </c>
      <c r="N91" s="18"/>
    </row>
    <row r="92" spans="1:14" ht="13.5" thickBot="1">
      <c r="A92" s="99">
        <v>3</v>
      </c>
      <c r="B92" s="19" t="s">
        <v>141</v>
      </c>
      <c r="C92" s="20"/>
      <c r="D92" s="21"/>
      <c r="E92" s="22">
        <v>1998</v>
      </c>
      <c r="F92" s="23" t="s">
        <v>40</v>
      </c>
      <c r="G92" s="24" t="s">
        <v>41</v>
      </c>
      <c r="H92" s="25">
        <v>45.6</v>
      </c>
      <c r="I92" s="26">
        <v>16</v>
      </c>
      <c r="J92" s="93">
        <v>35</v>
      </c>
      <c r="K92" s="94">
        <f>J92*0.6</f>
        <v>21</v>
      </c>
      <c r="L92" s="71" t="s">
        <v>163</v>
      </c>
      <c r="M92" s="30" t="s">
        <v>44</v>
      </c>
      <c r="N92" s="18"/>
    </row>
    <row r="93" spans="1:14" ht="13.5" thickBot="1">
      <c r="A93" s="133" t="s">
        <v>28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50"/>
      <c r="L93" s="134"/>
      <c r="M93" s="136"/>
    </row>
    <row r="94" spans="1:14" ht="13.5" thickBot="1">
      <c r="A94" s="137" t="s">
        <v>0</v>
      </c>
      <c r="B94" s="139" t="s">
        <v>1</v>
      </c>
      <c r="C94" s="139"/>
      <c r="D94" s="139"/>
      <c r="E94" s="140" t="s">
        <v>2</v>
      </c>
      <c r="F94" s="139" t="s">
        <v>3</v>
      </c>
      <c r="G94" s="139" t="s">
        <v>4</v>
      </c>
      <c r="H94" s="139" t="s">
        <v>5</v>
      </c>
      <c r="I94" s="140" t="s">
        <v>6</v>
      </c>
      <c r="J94" s="139" t="s">
        <v>7</v>
      </c>
      <c r="K94" s="142" t="s">
        <v>8</v>
      </c>
      <c r="L94" s="139" t="s">
        <v>9</v>
      </c>
      <c r="M94" s="139" t="s">
        <v>10</v>
      </c>
    </row>
    <row r="95" spans="1:14" ht="18.75" customHeight="1" thickBot="1">
      <c r="A95" s="138"/>
      <c r="B95" s="139"/>
      <c r="C95" s="139"/>
      <c r="D95" s="139"/>
      <c r="E95" s="141"/>
      <c r="F95" s="139"/>
      <c r="G95" s="139"/>
      <c r="H95" s="139"/>
      <c r="I95" s="141"/>
      <c r="J95" s="139"/>
      <c r="K95" s="143"/>
      <c r="L95" s="139"/>
      <c r="M95" s="139"/>
    </row>
    <row r="96" spans="1:14">
      <c r="A96" s="95">
        <v>1</v>
      </c>
      <c r="B96" s="100" t="s">
        <v>131</v>
      </c>
      <c r="C96" s="101"/>
      <c r="D96" s="102"/>
      <c r="E96" s="103">
        <v>1984</v>
      </c>
      <c r="F96" s="98" t="s">
        <v>95</v>
      </c>
      <c r="G96" s="1" t="s">
        <v>73</v>
      </c>
      <c r="H96" s="104">
        <v>70</v>
      </c>
      <c r="I96" s="105">
        <v>24</v>
      </c>
      <c r="J96" s="106">
        <v>250</v>
      </c>
      <c r="K96" s="87">
        <f>J96*1</f>
        <v>250</v>
      </c>
      <c r="L96" s="66" t="s">
        <v>163</v>
      </c>
      <c r="M96" s="107" t="s">
        <v>105</v>
      </c>
      <c r="N96" s="18"/>
    </row>
    <row r="97" spans="1:14">
      <c r="A97" s="99">
        <v>2</v>
      </c>
      <c r="B97" s="39" t="s">
        <v>133</v>
      </c>
      <c r="C97" s="39"/>
      <c r="D97" s="40"/>
      <c r="E97" s="41">
        <v>1998</v>
      </c>
      <c r="F97" s="33">
        <v>1</v>
      </c>
      <c r="G97" s="1" t="s">
        <v>134</v>
      </c>
      <c r="H97" s="42">
        <v>71.599999999999994</v>
      </c>
      <c r="I97" s="43">
        <v>32</v>
      </c>
      <c r="J97" s="92">
        <v>124</v>
      </c>
      <c r="K97" s="23">
        <f>J97*2</f>
        <v>248</v>
      </c>
      <c r="L97" s="71" t="s">
        <v>163</v>
      </c>
      <c r="M97" s="45" t="s">
        <v>135</v>
      </c>
      <c r="N97" s="18"/>
    </row>
    <row r="98" spans="1:14">
      <c r="A98" s="99">
        <v>3</v>
      </c>
      <c r="B98" s="39" t="s">
        <v>140</v>
      </c>
      <c r="C98" s="39"/>
      <c r="D98" s="40"/>
      <c r="E98" s="41">
        <v>1986</v>
      </c>
      <c r="F98" s="33" t="s">
        <v>97</v>
      </c>
      <c r="G98" s="24" t="s">
        <v>137</v>
      </c>
      <c r="H98" s="42">
        <v>70.5</v>
      </c>
      <c r="I98" s="43">
        <v>24</v>
      </c>
      <c r="J98" s="92">
        <v>246</v>
      </c>
      <c r="K98" s="23">
        <f>J98*1</f>
        <v>246</v>
      </c>
      <c r="L98" s="71" t="s">
        <v>163</v>
      </c>
      <c r="M98" s="45" t="s">
        <v>42</v>
      </c>
      <c r="N98" s="18"/>
    </row>
    <row r="99" spans="1:14">
      <c r="A99" s="99">
        <v>4</v>
      </c>
      <c r="B99" s="31" t="s">
        <v>145</v>
      </c>
      <c r="C99" s="31"/>
      <c r="D99" s="32"/>
      <c r="E99" s="33">
        <v>1993</v>
      </c>
      <c r="F99" s="34" t="s">
        <v>97</v>
      </c>
      <c r="G99" s="24" t="s">
        <v>101</v>
      </c>
      <c r="H99" s="35">
        <v>70.5</v>
      </c>
      <c r="I99" s="36">
        <v>32</v>
      </c>
      <c r="J99" s="33">
        <v>92</v>
      </c>
      <c r="K99" s="23">
        <f>J99*2</f>
        <v>184</v>
      </c>
      <c r="L99" s="71" t="s">
        <v>163</v>
      </c>
      <c r="M99" s="38" t="s">
        <v>102</v>
      </c>
      <c r="N99" s="18"/>
    </row>
    <row r="100" spans="1:14" ht="13.5" thickBot="1">
      <c r="A100" s="99">
        <v>5</v>
      </c>
      <c r="B100" s="31" t="s">
        <v>144</v>
      </c>
      <c r="C100" s="31"/>
      <c r="D100" s="32"/>
      <c r="E100" s="33">
        <v>1997</v>
      </c>
      <c r="F100" s="34" t="s">
        <v>112</v>
      </c>
      <c r="G100" s="24" t="s">
        <v>41</v>
      </c>
      <c r="H100" s="35">
        <v>71.5</v>
      </c>
      <c r="I100" s="36">
        <v>24</v>
      </c>
      <c r="J100" s="33">
        <v>120</v>
      </c>
      <c r="K100" s="94">
        <f>J100*1</f>
        <v>120</v>
      </c>
      <c r="L100" s="71" t="s">
        <v>163</v>
      </c>
      <c r="M100" s="38" t="s">
        <v>42</v>
      </c>
      <c r="N100" s="18"/>
    </row>
    <row r="101" spans="1:14" ht="13.5" thickBot="1">
      <c r="A101" s="133" t="s">
        <v>30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50"/>
      <c r="L101" s="134"/>
      <c r="M101" s="136"/>
    </row>
    <row r="102" spans="1:14" ht="13.5" thickBot="1">
      <c r="A102" s="137" t="s">
        <v>0</v>
      </c>
      <c r="B102" s="139" t="s">
        <v>1</v>
      </c>
      <c r="C102" s="139"/>
      <c r="D102" s="139"/>
      <c r="E102" s="140" t="s">
        <v>2</v>
      </c>
      <c r="F102" s="139" t="s">
        <v>3</v>
      </c>
      <c r="G102" s="139" t="s">
        <v>4</v>
      </c>
      <c r="H102" s="139" t="s">
        <v>5</v>
      </c>
      <c r="I102" s="140" t="s">
        <v>6</v>
      </c>
      <c r="J102" s="139" t="s">
        <v>7</v>
      </c>
      <c r="K102" s="142" t="s">
        <v>8</v>
      </c>
      <c r="L102" s="139" t="s">
        <v>9</v>
      </c>
      <c r="M102" s="139" t="s">
        <v>10</v>
      </c>
    </row>
    <row r="103" spans="1:14" ht="18.75" customHeight="1" thickBot="1">
      <c r="A103" s="138"/>
      <c r="B103" s="139"/>
      <c r="C103" s="139"/>
      <c r="D103" s="139"/>
      <c r="E103" s="141"/>
      <c r="F103" s="139"/>
      <c r="G103" s="139"/>
      <c r="H103" s="139"/>
      <c r="I103" s="141"/>
      <c r="J103" s="139"/>
      <c r="K103" s="143"/>
      <c r="L103" s="139"/>
      <c r="M103" s="139"/>
    </row>
    <row r="104" spans="1:14">
      <c r="A104" s="95">
        <v>1</v>
      </c>
      <c r="B104" s="58" t="s">
        <v>136</v>
      </c>
      <c r="C104" s="59"/>
      <c r="D104" s="60"/>
      <c r="E104" s="61">
        <v>1989</v>
      </c>
      <c r="F104" s="10">
        <v>1</v>
      </c>
      <c r="G104" s="1" t="s">
        <v>137</v>
      </c>
      <c r="H104" s="63">
        <v>80.599999999999994</v>
      </c>
      <c r="I104" s="64">
        <v>24</v>
      </c>
      <c r="J104" s="86">
        <v>212</v>
      </c>
      <c r="K104" s="87">
        <f>J104*1</f>
        <v>212</v>
      </c>
      <c r="L104" s="66" t="s">
        <v>163</v>
      </c>
      <c r="M104" s="88" t="s">
        <v>138</v>
      </c>
      <c r="N104" s="18"/>
    </row>
    <row r="105" spans="1:14">
      <c r="A105" s="99">
        <v>2</v>
      </c>
      <c r="B105" s="31" t="s">
        <v>142</v>
      </c>
      <c r="C105" s="31"/>
      <c r="D105" s="32"/>
      <c r="E105" s="33">
        <v>1987</v>
      </c>
      <c r="F105" s="34" t="s">
        <v>97</v>
      </c>
      <c r="G105" s="24" t="s">
        <v>107</v>
      </c>
      <c r="H105" s="35">
        <v>80</v>
      </c>
      <c r="I105" s="36">
        <v>32</v>
      </c>
      <c r="J105" s="33">
        <v>103</v>
      </c>
      <c r="K105" s="23">
        <f>J105*2</f>
        <v>206</v>
      </c>
      <c r="L105" s="71" t="s">
        <v>163</v>
      </c>
      <c r="M105" s="38" t="s">
        <v>42</v>
      </c>
      <c r="N105" s="18"/>
    </row>
    <row r="106" spans="1:14">
      <c r="A106" s="118">
        <v>3</v>
      </c>
      <c r="B106" s="31" t="s">
        <v>148</v>
      </c>
      <c r="C106" s="31"/>
      <c r="D106" s="32"/>
      <c r="E106" s="33">
        <v>1986</v>
      </c>
      <c r="F106" s="34" t="s">
        <v>97</v>
      </c>
      <c r="G106" s="24" t="s">
        <v>41</v>
      </c>
      <c r="H106" s="35">
        <v>84</v>
      </c>
      <c r="I106" s="36">
        <v>32</v>
      </c>
      <c r="J106" s="33">
        <v>101</v>
      </c>
      <c r="K106" s="23">
        <f>J106*2</f>
        <v>202</v>
      </c>
      <c r="L106" s="71" t="s">
        <v>163</v>
      </c>
      <c r="M106" s="38" t="s">
        <v>51</v>
      </c>
      <c r="N106" s="18"/>
    </row>
    <row r="107" spans="1:14">
      <c r="A107" s="119">
        <v>4</v>
      </c>
      <c r="B107" s="39" t="s">
        <v>130</v>
      </c>
      <c r="C107" s="39"/>
      <c r="D107" s="40"/>
      <c r="E107" s="41">
        <v>1990</v>
      </c>
      <c r="F107" s="33" t="s">
        <v>97</v>
      </c>
      <c r="G107" s="24" t="s">
        <v>55</v>
      </c>
      <c r="H107" s="42">
        <v>79.900000000000006</v>
      </c>
      <c r="I107" s="43">
        <v>24</v>
      </c>
      <c r="J107" s="92">
        <v>180</v>
      </c>
      <c r="K107" s="23">
        <f>J107*1</f>
        <v>180</v>
      </c>
      <c r="L107" s="71" t="s">
        <v>163</v>
      </c>
      <c r="M107" s="45" t="s">
        <v>51</v>
      </c>
      <c r="N107" s="18"/>
    </row>
    <row r="108" spans="1:14">
      <c r="A108" s="99">
        <v>5</v>
      </c>
      <c r="B108" s="19" t="s">
        <v>129</v>
      </c>
      <c r="C108" s="20"/>
      <c r="D108" s="21"/>
      <c r="E108" s="22">
        <v>1994</v>
      </c>
      <c r="F108" s="23" t="s">
        <v>112</v>
      </c>
      <c r="G108" s="1" t="s">
        <v>41</v>
      </c>
      <c r="H108" s="25">
        <v>82.5</v>
      </c>
      <c r="I108" s="26">
        <v>24</v>
      </c>
      <c r="J108" s="93">
        <v>150</v>
      </c>
      <c r="K108" s="23">
        <f>J108*1</f>
        <v>150</v>
      </c>
      <c r="L108" s="71" t="s">
        <v>163</v>
      </c>
      <c r="M108" s="30" t="s">
        <v>42</v>
      </c>
      <c r="N108" s="18"/>
    </row>
    <row r="109" spans="1:14" ht="13.5" thickBot="1">
      <c r="A109" s="99">
        <v>6</v>
      </c>
      <c r="B109" s="31" t="s">
        <v>147</v>
      </c>
      <c r="C109" s="31"/>
      <c r="D109" s="32"/>
      <c r="E109" s="33">
        <v>1978</v>
      </c>
      <c r="F109" s="34" t="s">
        <v>40</v>
      </c>
      <c r="G109" s="1" t="s">
        <v>41</v>
      </c>
      <c r="H109" s="35">
        <v>81.400000000000006</v>
      </c>
      <c r="I109" s="36">
        <v>16</v>
      </c>
      <c r="J109" s="33">
        <v>185</v>
      </c>
      <c r="K109" s="94">
        <f>J109*0.6</f>
        <v>111</v>
      </c>
      <c r="L109" s="71" t="s">
        <v>163</v>
      </c>
      <c r="M109" s="38" t="s">
        <v>42</v>
      </c>
      <c r="N109" s="18"/>
    </row>
    <row r="110" spans="1:14" ht="13.5" thickBot="1">
      <c r="A110" s="133" t="s">
        <v>31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50"/>
      <c r="L110" s="134"/>
      <c r="M110" s="136"/>
    </row>
    <row r="111" spans="1:14" ht="13.5" thickBot="1">
      <c r="A111" s="137" t="s">
        <v>0</v>
      </c>
      <c r="B111" s="139" t="s">
        <v>1</v>
      </c>
      <c r="C111" s="139"/>
      <c r="D111" s="139"/>
      <c r="E111" s="140" t="s">
        <v>2</v>
      </c>
      <c r="F111" s="139" t="s">
        <v>3</v>
      </c>
      <c r="G111" s="139" t="s">
        <v>4</v>
      </c>
      <c r="H111" s="139" t="s">
        <v>5</v>
      </c>
      <c r="I111" s="140" t="s">
        <v>6</v>
      </c>
      <c r="J111" s="139" t="s">
        <v>7</v>
      </c>
      <c r="K111" s="142" t="s">
        <v>8</v>
      </c>
      <c r="L111" s="139" t="s">
        <v>9</v>
      </c>
      <c r="M111" s="139" t="s">
        <v>10</v>
      </c>
    </row>
    <row r="112" spans="1:14" ht="18.75" customHeight="1" thickBot="1">
      <c r="A112" s="138"/>
      <c r="B112" s="139"/>
      <c r="C112" s="139"/>
      <c r="D112" s="139"/>
      <c r="E112" s="141"/>
      <c r="F112" s="139"/>
      <c r="G112" s="139"/>
      <c r="H112" s="139"/>
      <c r="I112" s="141"/>
      <c r="J112" s="139"/>
      <c r="K112" s="143"/>
      <c r="L112" s="139"/>
      <c r="M112" s="139"/>
    </row>
    <row r="113" spans="1:14">
      <c r="A113" s="95">
        <v>1</v>
      </c>
      <c r="B113" s="58" t="s">
        <v>128</v>
      </c>
      <c r="C113" s="59"/>
      <c r="D113" s="60"/>
      <c r="E113" s="61">
        <v>1989</v>
      </c>
      <c r="F113" s="10" t="s">
        <v>97</v>
      </c>
      <c r="G113" s="1" t="s">
        <v>73</v>
      </c>
      <c r="H113" s="63">
        <v>105.9</v>
      </c>
      <c r="I113" s="64">
        <v>24</v>
      </c>
      <c r="J113" s="86">
        <v>255</v>
      </c>
      <c r="K113" s="87">
        <f>J113*1</f>
        <v>255</v>
      </c>
      <c r="L113" s="66" t="s">
        <v>163</v>
      </c>
      <c r="M113" s="88" t="s">
        <v>105</v>
      </c>
      <c r="N113" s="18"/>
    </row>
    <row r="114" spans="1:14">
      <c r="A114" s="99">
        <v>2</v>
      </c>
      <c r="B114" s="39" t="s">
        <v>127</v>
      </c>
      <c r="C114" s="39"/>
      <c r="D114" s="40"/>
      <c r="E114" s="41">
        <v>1995</v>
      </c>
      <c r="F114" s="33" t="s">
        <v>112</v>
      </c>
      <c r="G114" s="24" t="s">
        <v>107</v>
      </c>
      <c r="H114" s="42">
        <v>102.5</v>
      </c>
      <c r="I114" s="43">
        <v>32</v>
      </c>
      <c r="J114" s="92">
        <v>111</v>
      </c>
      <c r="K114" s="23">
        <f>J114*2</f>
        <v>222</v>
      </c>
      <c r="L114" s="71" t="s">
        <v>163</v>
      </c>
      <c r="M114" s="45" t="s">
        <v>44</v>
      </c>
      <c r="N114" s="18"/>
    </row>
    <row r="115" spans="1:14">
      <c r="A115" s="99">
        <v>3</v>
      </c>
      <c r="B115" s="19" t="s">
        <v>126</v>
      </c>
      <c r="C115" s="20"/>
      <c r="D115" s="21"/>
      <c r="E115" s="22">
        <v>1994</v>
      </c>
      <c r="F115" s="23">
        <v>1</v>
      </c>
      <c r="G115" s="24" t="s">
        <v>107</v>
      </c>
      <c r="H115" s="25">
        <v>93</v>
      </c>
      <c r="I115" s="26">
        <v>32</v>
      </c>
      <c r="J115" s="93">
        <v>73</v>
      </c>
      <c r="K115" s="23">
        <f>J115*2</f>
        <v>146</v>
      </c>
      <c r="L115" s="71" t="s">
        <v>163</v>
      </c>
      <c r="M115" s="30" t="s">
        <v>44</v>
      </c>
      <c r="N115" s="18"/>
    </row>
    <row r="116" spans="1:14" ht="13.5" thickBot="1">
      <c r="A116" s="99">
        <v>4</v>
      </c>
      <c r="B116" s="39" t="s">
        <v>132</v>
      </c>
      <c r="C116" s="39"/>
      <c r="D116" s="40"/>
      <c r="E116" s="41">
        <v>1988</v>
      </c>
      <c r="F116" s="33">
        <v>2</v>
      </c>
      <c r="G116" s="24" t="s">
        <v>161</v>
      </c>
      <c r="H116" s="42">
        <v>112.1</v>
      </c>
      <c r="I116" s="43">
        <v>32</v>
      </c>
      <c r="J116" s="92">
        <v>71</v>
      </c>
      <c r="K116" s="94">
        <f>J116*2</f>
        <v>142</v>
      </c>
      <c r="L116" s="71" t="s">
        <v>163</v>
      </c>
      <c r="M116" s="45" t="s">
        <v>86</v>
      </c>
      <c r="N116" s="18"/>
    </row>
    <row r="117" spans="1:14" ht="14.25" customHeight="1" thickBot="1">
      <c r="A117" s="145" t="s">
        <v>32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9"/>
      <c r="L117" s="146"/>
      <c r="M117" s="147"/>
    </row>
    <row r="118" spans="1:14" ht="13.5" thickBot="1">
      <c r="A118" s="133" t="s">
        <v>149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6"/>
    </row>
    <row r="119" spans="1:14" ht="13.5" thickBot="1">
      <c r="A119" s="133" t="s">
        <v>30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6"/>
    </row>
    <row r="120" spans="1:14" ht="13.5" thickBot="1">
      <c r="A120" s="137" t="s">
        <v>0</v>
      </c>
      <c r="B120" s="139" t="s">
        <v>1</v>
      </c>
      <c r="C120" s="139"/>
      <c r="D120" s="139"/>
      <c r="E120" s="140" t="s">
        <v>2</v>
      </c>
      <c r="F120" s="139" t="s">
        <v>3</v>
      </c>
      <c r="G120" s="139" t="s">
        <v>4</v>
      </c>
      <c r="H120" s="139" t="s">
        <v>5</v>
      </c>
      <c r="I120" s="140" t="s">
        <v>6</v>
      </c>
      <c r="J120" s="139" t="s">
        <v>7</v>
      </c>
      <c r="K120" s="142" t="s">
        <v>8</v>
      </c>
      <c r="L120" s="139" t="s">
        <v>9</v>
      </c>
      <c r="M120" s="139" t="s">
        <v>10</v>
      </c>
    </row>
    <row r="121" spans="1:14" ht="18.75" customHeight="1" thickBot="1">
      <c r="A121" s="138"/>
      <c r="B121" s="139"/>
      <c r="C121" s="139"/>
      <c r="D121" s="139"/>
      <c r="E121" s="141"/>
      <c r="F121" s="139"/>
      <c r="G121" s="139"/>
      <c r="H121" s="139"/>
      <c r="I121" s="141"/>
      <c r="J121" s="139"/>
      <c r="K121" s="143"/>
      <c r="L121" s="139"/>
      <c r="M121" s="139"/>
    </row>
    <row r="122" spans="1:14">
      <c r="A122" s="95">
        <v>1</v>
      </c>
      <c r="B122" s="31" t="s">
        <v>139</v>
      </c>
      <c r="C122" s="31"/>
      <c r="D122" s="32"/>
      <c r="E122" s="33">
        <v>1975</v>
      </c>
      <c r="F122" s="34" t="s">
        <v>97</v>
      </c>
      <c r="G122" s="1" t="s">
        <v>162</v>
      </c>
      <c r="H122" s="35">
        <v>65.599999999999994</v>
      </c>
      <c r="I122" s="36">
        <v>24</v>
      </c>
      <c r="J122" s="33">
        <v>180</v>
      </c>
      <c r="K122" s="87">
        <f>J122*1</f>
        <v>180</v>
      </c>
      <c r="L122" s="71" t="s">
        <v>163</v>
      </c>
      <c r="M122" s="38" t="s">
        <v>102</v>
      </c>
      <c r="N122" s="18"/>
    </row>
    <row r="123" spans="1:14">
      <c r="A123" s="99">
        <v>2</v>
      </c>
      <c r="B123" s="31" t="s">
        <v>109</v>
      </c>
      <c r="C123" s="31"/>
      <c r="D123" s="32"/>
      <c r="E123" s="33">
        <v>1971</v>
      </c>
      <c r="F123" s="34" t="s">
        <v>95</v>
      </c>
      <c r="G123" s="24" t="s">
        <v>41</v>
      </c>
      <c r="H123" s="35">
        <v>71</v>
      </c>
      <c r="I123" s="36">
        <v>24</v>
      </c>
      <c r="J123" s="33">
        <v>157</v>
      </c>
      <c r="K123" s="23">
        <f>J123*1</f>
        <v>157</v>
      </c>
      <c r="L123" s="71" t="s">
        <v>163</v>
      </c>
      <c r="M123" s="38" t="s">
        <v>51</v>
      </c>
      <c r="N123" s="18"/>
    </row>
    <row r="124" spans="1:14" ht="13.5" thickBot="1">
      <c r="A124" s="99">
        <v>3</v>
      </c>
      <c r="B124" s="39" t="s">
        <v>99</v>
      </c>
      <c r="C124" s="39"/>
      <c r="D124" s="40"/>
      <c r="E124" s="41">
        <v>1977</v>
      </c>
      <c r="F124" s="33" t="s">
        <v>40</v>
      </c>
      <c r="G124" s="1" t="s">
        <v>62</v>
      </c>
      <c r="H124" s="42">
        <v>80.3</v>
      </c>
      <c r="I124" s="43">
        <v>24</v>
      </c>
      <c r="J124" s="92">
        <v>93</v>
      </c>
      <c r="K124" s="94">
        <f>J124*1</f>
        <v>93</v>
      </c>
      <c r="L124" s="71" t="s">
        <v>163</v>
      </c>
      <c r="M124" s="45" t="s">
        <v>63</v>
      </c>
      <c r="N124" s="18"/>
    </row>
    <row r="125" spans="1:14" ht="13.5" thickBot="1">
      <c r="A125" s="133" t="s">
        <v>31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5"/>
      <c r="L125" s="134"/>
      <c r="M125" s="136"/>
    </row>
    <row r="126" spans="1:14">
      <c r="A126" s="120">
        <v>1</v>
      </c>
      <c r="B126" s="58" t="s">
        <v>96</v>
      </c>
      <c r="C126" s="59"/>
      <c r="D126" s="60"/>
      <c r="E126" s="61">
        <v>1973</v>
      </c>
      <c r="F126" s="10" t="s">
        <v>97</v>
      </c>
      <c r="G126" s="1" t="s">
        <v>62</v>
      </c>
      <c r="H126" s="63">
        <v>99</v>
      </c>
      <c r="I126" s="64">
        <v>32</v>
      </c>
      <c r="J126" s="86">
        <v>142</v>
      </c>
      <c r="K126" s="87">
        <f>J126*2</f>
        <v>284</v>
      </c>
      <c r="L126" s="66" t="s">
        <v>163</v>
      </c>
      <c r="M126" s="88" t="s">
        <v>98</v>
      </c>
      <c r="N126" s="18"/>
    </row>
    <row r="127" spans="1:14">
      <c r="A127" s="6">
        <v>2</v>
      </c>
      <c r="B127" s="19" t="s">
        <v>94</v>
      </c>
      <c r="C127" s="20"/>
      <c r="D127" s="21"/>
      <c r="E127" s="22">
        <v>1969</v>
      </c>
      <c r="F127" s="23" t="s">
        <v>95</v>
      </c>
      <c r="G127" s="24" t="s">
        <v>41</v>
      </c>
      <c r="H127" s="25">
        <v>100</v>
      </c>
      <c r="I127" s="26">
        <v>32</v>
      </c>
      <c r="J127" s="93">
        <v>128</v>
      </c>
      <c r="K127" s="23">
        <f>J127*2</f>
        <v>256</v>
      </c>
      <c r="L127" s="71" t="s">
        <v>163</v>
      </c>
      <c r="M127" s="30" t="s">
        <v>51</v>
      </c>
      <c r="N127" s="18"/>
    </row>
    <row r="128" spans="1:14">
      <c r="A128" s="6">
        <v>3</v>
      </c>
      <c r="B128" s="31" t="s">
        <v>110</v>
      </c>
      <c r="C128" s="31"/>
      <c r="D128" s="32"/>
      <c r="E128" s="33">
        <v>1977</v>
      </c>
      <c r="F128" s="34">
        <v>1</v>
      </c>
      <c r="G128" s="24" t="s">
        <v>161</v>
      </c>
      <c r="H128" s="35">
        <v>96.6</v>
      </c>
      <c r="I128" s="36">
        <v>32</v>
      </c>
      <c r="J128" s="33">
        <v>90</v>
      </c>
      <c r="K128" s="23">
        <f>J128*2</f>
        <v>180</v>
      </c>
      <c r="L128" s="71" t="s">
        <v>163</v>
      </c>
      <c r="M128" s="38" t="s">
        <v>105</v>
      </c>
      <c r="N128" s="18"/>
    </row>
    <row r="129" spans="1:14">
      <c r="A129" s="6">
        <v>4</v>
      </c>
      <c r="B129" s="31" t="s">
        <v>106</v>
      </c>
      <c r="C129" s="31"/>
      <c r="D129" s="32"/>
      <c r="E129" s="33">
        <v>1977</v>
      </c>
      <c r="F129" s="34">
        <v>1</v>
      </c>
      <c r="G129" s="24" t="s">
        <v>107</v>
      </c>
      <c r="H129" s="35">
        <v>111.5</v>
      </c>
      <c r="I129" s="36">
        <v>32</v>
      </c>
      <c r="J129" s="33">
        <v>88</v>
      </c>
      <c r="K129" s="23">
        <f>J129*2</f>
        <v>176</v>
      </c>
      <c r="L129" s="71" t="s">
        <v>163</v>
      </c>
      <c r="M129" s="38" t="s">
        <v>42</v>
      </c>
      <c r="N129" s="18"/>
    </row>
    <row r="130" spans="1:14" ht="13.5" thickBot="1">
      <c r="A130" s="47">
        <v>5</v>
      </c>
      <c r="B130" s="31" t="s">
        <v>108</v>
      </c>
      <c r="C130" s="31"/>
      <c r="D130" s="32"/>
      <c r="E130" s="33">
        <v>1975</v>
      </c>
      <c r="F130" s="34" t="s">
        <v>40</v>
      </c>
      <c r="G130" s="24" t="s">
        <v>55</v>
      </c>
      <c r="H130" s="35">
        <v>101.9</v>
      </c>
      <c r="I130" s="36">
        <v>24</v>
      </c>
      <c r="J130" s="33">
        <v>121</v>
      </c>
      <c r="K130" s="98">
        <f>J130*1</f>
        <v>121</v>
      </c>
      <c r="L130" s="71" t="s">
        <v>163</v>
      </c>
      <c r="M130" s="38" t="s">
        <v>56</v>
      </c>
      <c r="N130" s="18"/>
    </row>
    <row r="131" spans="1:14" ht="13.5" thickBot="1">
      <c r="A131" s="148" t="s">
        <v>33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6"/>
    </row>
    <row r="132" spans="1:14" ht="13.5" thickBot="1">
      <c r="A132" s="137" t="s">
        <v>0</v>
      </c>
      <c r="B132" s="139" t="s">
        <v>1</v>
      </c>
      <c r="C132" s="139"/>
      <c r="D132" s="139"/>
      <c r="E132" s="140" t="s">
        <v>2</v>
      </c>
      <c r="F132" s="139" t="s">
        <v>3</v>
      </c>
      <c r="G132" s="139" t="s">
        <v>4</v>
      </c>
      <c r="H132" s="139" t="s">
        <v>5</v>
      </c>
      <c r="I132" s="140" t="s">
        <v>6</v>
      </c>
      <c r="J132" s="139" t="s">
        <v>7</v>
      </c>
      <c r="K132" s="142" t="s">
        <v>8</v>
      </c>
      <c r="L132" s="139" t="s">
        <v>9</v>
      </c>
      <c r="M132" s="139" t="s">
        <v>10</v>
      </c>
    </row>
    <row r="133" spans="1:14" ht="18.75" customHeight="1" thickBot="1">
      <c r="A133" s="138"/>
      <c r="B133" s="139"/>
      <c r="C133" s="139"/>
      <c r="D133" s="139"/>
      <c r="E133" s="141"/>
      <c r="F133" s="139"/>
      <c r="G133" s="139"/>
      <c r="H133" s="139"/>
      <c r="I133" s="141"/>
      <c r="J133" s="139"/>
      <c r="K133" s="144"/>
      <c r="L133" s="139"/>
      <c r="M133" s="139"/>
    </row>
    <row r="134" spans="1:14" ht="13.5" thickBot="1">
      <c r="A134" s="95">
        <v>1</v>
      </c>
      <c r="B134" s="100" t="s">
        <v>100</v>
      </c>
      <c r="C134" s="101"/>
      <c r="D134" s="102"/>
      <c r="E134" s="103">
        <v>1959</v>
      </c>
      <c r="F134" s="98">
        <v>1</v>
      </c>
      <c r="G134" s="1" t="s">
        <v>162</v>
      </c>
      <c r="H134" s="104">
        <v>83.3</v>
      </c>
      <c r="I134" s="105">
        <v>24</v>
      </c>
      <c r="J134" s="106">
        <v>208</v>
      </c>
      <c r="K134" s="96">
        <f>J134*1</f>
        <v>208</v>
      </c>
      <c r="L134" s="66" t="s">
        <v>163</v>
      </c>
      <c r="M134" s="107" t="s">
        <v>102</v>
      </c>
      <c r="N134" s="18"/>
    </row>
    <row r="135" spans="1:14" ht="13.5" thickBot="1">
      <c r="A135" s="133" t="s">
        <v>38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6"/>
    </row>
    <row r="136" spans="1:14" ht="13.5" thickBot="1">
      <c r="A136" s="137" t="s">
        <v>0</v>
      </c>
      <c r="B136" s="139" t="s">
        <v>1</v>
      </c>
      <c r="C136" s="139"/>
      <c r="D136" s="139"/>
      <c r="E136" s="140" t="s">
        <v>2</v>
      </c>
      <c r="F136" s="139" t="s">
        <v>3</v>
      </c>
      <c r="G136" s="139" t="s">
        <v>4</v>
      </c>
      <c r="H136" s="139" t="s">
        <v>5</v>
      </c>
      <c r="I136" s="140" t="s">
        <v>6</v>
      </c>
      <c r="J136" s="139" t="s">
        <v>7</v>
      </c>
      <c r="K136" s="142" t="s">
        <v>8</v>
      </c>
      <c r="L136" s="139" t="s">
        <v>9</v>
      </c>
      <c r="M136" s="139" t="s">
        <v>10</v>
      </c>
    </row>
    <row r="137" spans="1:14" ht="18.75" customHeight="1" thickBot="1">
      <c r="A137" s="138"/>
      <c r="B137" s="139"/>
      <c r="C137" s="139"/>
      <c r="D137" s="139"/>
      <c r="E137" s="141"/>
      <c r="F137" s="139"/>
      <c r="G137" s="139"/>
      <c r="H137" s="139"/>
      <c r="I137" s="141"/>
      <c r="J137" s="139"/>
      <c r="K137" s="144"/>
      <c r="L137" s="139"/>
      <c r="M137" s="139"/>
    </row>
    <row r="138" spans="1:14" ht="13.5" thickBot="1">
      <c r="A138" s="95">
        <v>1</v>
      </c>
      <c r="B138" s="100" t="s">
        <v>103</v>
      </c>
      <c r="C138" s="101"/>
      <c r="D138" s="102"/>
      <c r="E138" s="103">
        <v>1947</v>
      </c>
      <c r="F138" s="98" t="s">
        <v>40</v>
      </c>
      <c r="G138" s="1" t="s">
        <v>104</v>
      </c>
      <c r="H138" s="104">
        <v>72.099999999999994</v>
      </c>
      <c r="I138" s="105">
        <v>16</v>
      </c>
      <c r="J138" s="106">
        <v>196</v>
      </c>
      <c r="K138" s="96">
        <f>J138*0.6</f>
        <v>117.6</v>
      </c>
      <c r="L138" s="66" t="s">
        <v>163</v>
      </c>
      <c r="M138" s="107" t="s">
        <v>105</v>
      </c>
      <c r="N138" s="18"/>
    </row>
    <row r="139" spans="1:14" ht="15" customHeight="1" thickBot="1">
      <c r="A139" s="145" t="s">
        <v>34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7"/>
    </row>
    <row r="140" spans="1:14" ht="13.5" thickBot="1">
      <c r="A140" s="133" t="s">
        <v>35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6"/>
    </row>
    <row r="141" spans="1:14" ht="13.5" thickBot="1">
      <c r="A141" s="137" t="s">
        <v>0</v>
      </c>
      <c r="B141" s="139" t="s">
        <v>1</v>
      </c>
      <c r="C141" s="139"/>
      <c r="D141" s="139"/>
      <c r="E141" s="140" t="s">
        <v>2</v>
      </c>
      <c r="F141" s="139" t="s">
        <v>3</v>
      </c>
      <c r="G141" s="139" t="s">
        <v>4</v>
      </c>
      <c r="H141" s="139" t="s">
        <v>5</v>
      </c>
      <c r="I141" s="140" t="s">
        <v>6</v>
      </c>
      <c r="J141" s="139" t="s">
        <v>7</v>
      </c>
      <c r="K141" s="142" t="s">
        <v>8</v>
      </c>
      <c r="L141" s="139" t="s">
        <v>9</v>
      </c>
      <c r="M141" s="139" t="s">
        <v>10</v>
      </c>
    </row>
    <row r="142" spans="1:14" ht="18.75" customHeight="1" thickBot="1">
      <c r="A142" s="138"/>
      <c r="B142" s="139"/>
      <c r="C142" s="139"/>
      <c r="D142" s="139"/>
      <c r="E142" s="141"/>
      <c r="F142" s="139"/>
      <c r="G142" s="139"/>
      <c r="H142" s="139"/>
      <c r="I142" s="141"/>
      <c r="J142" s="139"/>
      <c r="K142" s="143"/>
      <c r="L142" s="139"/>
      <c r="M142" s="139"/>
    </row>
    <row r="143" spans="1:14">
      <c r="A143" s="95">
        <v>1</v>
      </c>
      <c r="B143" s="100" t="s">
        <v>115</v>
      </c>
      <c r="C143" s="101"/>
      <c r="D143" s="102"/>
      <c r="E143" s="103">
        <v>2006</v>
      </c>
      <c r="F143" s="98" t="s">
        <v>67</v>
      </c>
      <c r="G143" s="1" t="s">
        <v>41</v>
      </c>
      <c r="H143" s="104">
        <v>28.1</v>
      </c>
      <c r="I143" s="105">
        <v>8</v>
      </c>
      <c r="J143" s="106">
        <v>151</v>
      </c>
      <c r="K143" s="87">
        <f>(I143*J143*0.13)/H143</f>
        <v>5.588612099644128</v>
      </c>
      <c r="L143" s="66" t="s">
        <v>50</v>
      </c>
      <c r="M143" s="107" t="s">
        <v>51</v>
      </c>
      <c r="N143" s="18"/>
    </row>
    <row r="144" spans="1:14">
      <c r="A144" s="99">
        <v>2</v>
      </c>
      <c r="B144" s="39" t="s">
        <v>116</v>
      </c>
      <c r="C144" s="39"/>
      <c r="D144" s="40"/>
      <c r="E144" s="41">
        <v>2006</v>
      </c>
      <c r="F144" s="33" t="s">
        <v>54</v>
      </c>
      <c r="G144" s="1" t="s">
        <v>41</v>
      </c>
      <c r="H144" s="42">
        <v>44.7</v>
      </c>
      <c r="I144" s="43">
        <v>8</v>
      </c>
      <c r="J144" s="92">
        <v>200</v>
      </c>
      <c r="K144" s="23">
        <f>(I144*J144*0.13)/H144</f>
        <v>4.6532438478747205</v>
      </c>
      <c r="L144" s="71" t="s">
        <v>50</v>
      </c>
      <c r="M144" s="45" t="s">
        <v>51</v>
      </c>
    </row>
    <row r="145" spans="1:13">
      <c r="A145" s="99">
        <v>3</v>
      </c>
      <c r="B145" s="39" t="s">
        <v>117</v>
      </c>
      <c r="C145" s="39"/>
      <c r="D145" s="40"/>
      <c r="E145" s="41">
        <v>2002</v>
      </c>
      <c r="F145" s="33" t="s">
        <v>50</v>
      </c>
      <c r="G145" s="24" t="s">
        <v>68</v>
      </c>
      <c r="H145" s="42">
        <v>60</v>
      </c>
      <c r="I145" s="43">
        <v>8</v>
      </c>
      <c r="J145" s="92">
        <v>214</v>
      </c>
      <c r="K145" s="23">
        <f>(I145*J145*0.13)/H145</f>
        <v>3.7093333333333334</v>
      </c>
      <c r="L145" s="71" t="s">
        <v>50</v>
      </c>
      <c r="M145" s="45" t="s">
        <v>69</v>
      </c>
    </row>
    <row r="146" spans="1:13">
      <c r="A146" s="118">
        <v>4</v>
      </c>
      <c r="B146" s="31" t="s">
        <v>118</v>
      </c>
      <c r="C146" s="31"/>
      <c r="D146" s="32"/>
      <c r="E146" s="33">
        <v>2001</v>
      </c>
      <c r="F146" s="34" t="s">
        <v>50</v>
      </c>
      <c r="G146" s="24" t="s">
        <v>68</v>
      </c>
      <c r="H146" s="35">
        <v>51.9</v>
      </c>
      <c r="I146" s="36">
        <v>8</v>
      </c>
      <c r="J146" s="33">
        <v>182</v>
      </c>
      <c r="K146" s="23">
        <f>(I146*J146*0.13)/H146</f>
        <v>3.6470134874759155</v>
      </c>
      <c r="L146" s="71" t="s">
        <v>50</v>
      </c>
      <c r="M146" s="38" t="s">
        <v>69</v>
      </c>
    </row>
    <row r="147" spans="1:13">
      <c r="A147" s="121">
        <v>5</v>
      </c>
      <c r="B147" s="31" t="s">
        <v>150</v>
      </c>
      <c r="C147" s="31"/>
      <c r="D147" s="32"/>
      <c r="E147" s="33">
        <v>2004</v>
      </c>
      <c r="F147" s="34" t="s">
        <v>40</v>
      </c>
      <c r="G147" s="24" t="s">
        <v>151</v>
      </c>
      <c r="H147" s="35">
        <v>35</v>
      </c>
      <c r="I147" s="36">
        <v>4</v>
      </c>
      <c r="J147" s="33">
        <v>213</v>
      </c>
      <c r="K147" s="23">
        <f>(I147*J147*0.03)/H147</f>
        <v>0.7302857142857142</v>
      </c>
      <c r="L147" s="71" t="s">
        <v>163</v>
      </c>
      <c r="M147" s="38" t="s">
        <v>152</v>
      </c>
    </row>
    <row r="148" spans="1:13" ht="13.5" thickBot="1">
      <c r="A148" s="99">
        <v>6</v>
      </c>
      <c r="B148" s="31" t="s">
        <v>153</v>
      </c>
      <c r="C148" s="31"/>
      <c r="D148" s="32"/>
      <c r="E148" s="33">
        <v>2004</v>
      </c>
      <c r="F148" s="34" t="s">
        <v>40</v>
      </c>
      <c r="G148" s="24" t="s">
        <v>151</v>
      </c>
      <c r="H148" s="35">
        <v>40</v>
      </c>
      <c r="I148" s="36">
        <v>4</v>
      </c>
      <c r="J148" s="33">
        <v>218</v>
      </c>
      <c r="K148" s="98">
        <f>(I148*J148*0.03)/H148</f>
        <v>0.65400000000000003</v>
      </c>
      <c r="L148" s="71" t="s">
        <v>163</v>
      </c>
      <c r="M148" s="38" t="s">
        <v>152</v>
      </c>
    </row>
    <row r="149" spans="1:13" ht="13.5" customHeight="1" thickBot="1">
      <c r="A149" s="133" t="s">
        <v>36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6"/>
    </row>
    <row r="150" spans="1:13" ht="13.5" thickBot="1">
      <c r="A150" s="137" t="s">
        <v>0</v>
      </c>
      <c r="B150" s="139" t="s">
        <v>1</v>
      </c>
      <c r="C150" s="139"/>
      <c r="D150" s="139"/>
      <c r="E150" s="140" t="s">
        <v>2</v>
      </c>
      <c r="F150" s="139" t="s">
        <v>3</v>
      </c>
      <c r="G150" s="139" t="s">
        <v>4</v>
      </c>
      <c r="H150" s="139" t="s">
        <v>5</v>
      </c>
      <c r="I150" s="140" t="s">
        <v>6</v>
      </c>
      <c r="J150" s="139" t="s">
        <v>7</v>
      </c>
      <c r="K150" s="142" t="s">
        <v>8</v>
      </c>
      <c r="L150" s="139" t="s">
        <v>9</v>
      </c>
      <c r="M150" s="139" t="s">
        <v>10</v>
      </c>
    </row>
    <row r="151" spans="1:13" ht="18.75" customHeight="1" thickBot="1">
      <c r="A151" s="138"/>
      <c r="B151" s="139"/>
      <c r="C151" s="139"/>
      <c r="D151" s="139"/>
      <c r="E151" s="141"/>
      <c r="F151" s="139"/>
      <c r="G151" s="139"/>
      <c r="H151" s="139"/>
      <c r="I151" s="141"/>
      <c r="J151" s="139"/>
      <c r="K151" s="144"/>
      <c r="L151" s="139"/>
      <c r="M151" s="139"/>
    </row>
    <row r="152" spans="1:13">
      <c r="A152" s="95">
        <v>1</v>
      </c>
      <c r="B152" s="58" t="s">
        <v>120</v>
      </c>
      <c r="C152" s="59"/>
      <c r="D152" s="60"/>
      <c r="E152" s="61">
        <v>1999</v>
      </c>
      <c r="F152" s="10" t="s">
        <v>95</v>
      </c>
      <c r="G152" s="1" t="s">
        <v>41</v>
      </c>
      <c r="H152" s="63">
        <v>71.2</v>
      </c>
      <c r="I152" s="64">
        <v>24</v>
      </c>
      <c r="J152" s="86">
        <v>169</v>
      </c>
      <c r="K152" s="122">
        <f>(I152*J152*1)/H152</f>
        <v>56.966292134831455</v>
      </c>
      <c r="L152" s="66" t="s">
        <v>95</v>
      </c>
      <c r="M152" s="88" t="s">
        <v>51</v>
      </c>
    </row>
    <row r="153" spans="1:13">
      <c r="A153" s="99">
        <v>2</v>
      </c>
      <c r="B153" s="39" t="s">
        <v>121</v>
      </c>
      <c r="C153" s="39"/>
      <c r="D153" s="40"/>
      <c r="E153" s="41">
        <v>1997</v>
      </c>
      <c r="F153" s="33" t="s">
        <v>112</v>
      </c>
      <c r="G153" s="1" t="s">
        <v>122</v>
      </c>
      <c r="H153" s="42">
        <v>60.5</v>
      </c>
      <c r="I153" s="43">
        <v>24</v>
      </c>
      <c r="J153" s="92">
        <v>122</v>
      </c>
      <c r="K153" s="23">
        <f>(I153*J153*1)/H153</f>
        <v>48.396694214876035</v>
      </c>
      <c r="L153" s="71" t="s">
        <v>165</v>
      </c>
      <c r="M153" s="45" t="s">
        <v>123</v>
      </c>
    </row>
    <row r="154" spans="1:13">
      <c r="A154" s="99">
        <v>3</v>
      </c>
      <c r="B154" s="19" t="s">
        <v>119</v>
      </c>
      <c r="C154" s="20"/>
      <c r="D154" s="21"/>
      <c r="E154" s="22">
        <v>1997</v>
      </c>
      <c r="F154" s="23" t="s">
        <v>112</v>
      </c>
      <c r="G154" s="1" t="s">
        <v>41</v>
      </c>
      <c r="H154" s="25">
        <v>57</v>
      </c>
      <c r="I154" s="26">
        <v>24</v>
      </c>
      <c r="J154" s="93">
        <v>51</v>
      </c>
      <c r="K154" s="23">
        <f>(I154*J154*1)/H154</f>
        <v>21.473684210526315</v>
      </c>
      <c r="L154" s="71" t="s">
        <v>163</v>
      </c>
      <c r="M154" s="30" t="s">
        <v>51</v>
      </c>
    </row>
    <row r="155" spans="1:13">
      <c r="A155" s="99">
        <v>4</v>
      </c>
      <c r="B155" s="31" t="s">
        <v>125</v>
      </c>
      <c r="C155" s="31"/>
      <c r="D155" s="32"/>
      <c r="E155" s="33">
        <v>1998</v>
      </c>
      <c r="F155" s="34" t="s">
        <v>40</v>
      </c>
      <c r="G155" s="1" t="s">
        <v>41</v>
      </c>
      <c r="H155" s="35">
        <v>67.400000000000006</v>
      </c>
      <c r="I155" s="36">
        <v>16</v>
      </c>
      <c r="J155" s="33">
        <v>72</v>
      </c>
      <c r="K155" s="98">
        <f>(I155*J155*0.6)/H155</f>
        <v>10.255192878338278</v>
      </c>
      <c r="L155" s="71" t="s">
        <v>163</v>
      </c>
      <c r="M155" s="38" t="s">
        <v>51</v>
      </c>
    </row>
    <row r="156" spans="1:13" ht="13.5" thickBot="1">
      <c r="A156" s="99">
        <v>5</v>
      </c>
      <c r="B156" s="31" t="s">
        <v>124</v>
      </c>
      <c r="C156" s="31"/>
      <c r="D156" s="32"/>
      <c r="E156" s="33">
        <v>1996</v>
      </c>
      <c r="F156" s="34" t="s">
        <v>40</v>
      </c>
      <c r="G156" s="1" t="s">
        <v>41</v>
      </c>
      <c r="H156" s="35">
        <v>63</v>
      </c>
      <c r="I156" s="36">
        <v>12</v>
      </c>
      <c r="J156" s="33">
        <v>140</v>
      </c>
      <c r="K156" s="98">
        <f>(I156*J156*0.2)/H156</f>
        <v>5.333333333333333</v>
      </c>
      <c r="L156" s="71" t="s">
        <v>164</v>
      </c>
      <c r="M156" s="38" t="s">
        <v>42</v>
      </c>
    </row>
    <row r="157" spans="1:13" ht="15.75" customHeight="1" thickBot="1">
      <c r="A157" s="133" t="s">
        <v>37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6"/>
    </row>
    <row r="158" spans="1:13" ht="13.5" thickBot="1">
      <c r="A158" s="137" t="s">
        <v>0</v>
      </c>
      <c r="B158" s="139" t="s">
        <v>1</v>
      </c>
      <c r="C158" s="139"/>
      <c r="D158" s="139"/>
      <c r="E158" s="140" t="s">
        <v>2</v>
      </c>
      <c r="F158" s="139" t="s">
        <v>3</v>
      </c>
      <c r="G158" s="139" t="s">
        <v>4</v>
      </c>
      <c r="H158" s="139" t="s">
        <v>5</v>
      </c>
      <c r="I158" s="140" t="s">
        <v>6</v>
      </c>
      <c r="J158" s="139" t="s">
        <v>7</v>
      </c>
      <c r="K158" s="142" t="s">
        <v>8</v>
      </c>
      <c r="L158" s="139" t="s">
        <v>9</v>
      </c>
      <c r="M158" s="139" t="s">
        <v>10</v>
      </c>
    </row>
    <row r="159" spans="1:13" ht="18.75" customHeight="1" thickBot="1">
      <c r="A159" s="138"/>
      <c r="B159" s="139"/>
      <c r="C159" s="139"/>
      <c r="D159" s="139"/>
      <c r="E159" s="141"/>
      <c r="F159" s="139"/>
      <c r="G159" s="139"/>
      <c r="H159" s="139"/>
      <c r="I159" s="141"/>
      <c r="J159" s="139"/>
      <c r="K159" s="143"/>
      <c r="L159" s="139"/>
      <c r="M159" s="139"/>
    </row>
    <row r="160" spans="1:13">
      <c r="A160" s="95">
        <v>1</v>
      </c>
      <c r="B160" s="100" t="s">
        <v>111</v>
      </c>
      <c r="C160" s="101"/>
      <c r="D160" s="102"/>
      <c r="E160" s="103">
        <v>1985</v>
      </c>
      <c r="F160" s="98" t="s">
        <v>112</v>
      </c>
      <c r="G160" s="1" t="s">
        <v>41</v>
      </c>
      <c r="H160" s="104">
        <v>71</v>
      </c>
      <c r="I160" s="105">
        <v>24</v>
      </c>
      <c r="J160" s="106">
        <v>117</v>
      </c>
      <c r="K160" s="87">
        <f>(I160*J160*1)/H160</f>
        <v>39.549295774647888</v>
      </c>
      <c r="L160" s="66" t="s">
        <v>112</v>
      </c>
      <c r="M160" s="107" t="s">
        <v>51</v>
      </c>
    </row>
    <row r="161" spans="1:17">
      <c r="A161" s="99">
        <v>2</v>
      </c>
      <c r="B161" s="39" t="s">
        <v>114</v>
      </c>
      <c r="C161" s="39"/>
      <c r="D161" s="40"/>
      <c r="E161" s="41">
        <v>1990</v>
      </c>
      <c r="F161" s="33">
        <v>1</v>
      </c>
      <c r="G161" s="1" t="s">
        <v>41</v>
      </c>
      <c r="H161" s="42">
        <v>70</v>
      </c>
      <c r="I161" s="43">
        <v>16</v>
      </c>
      <c r="J161" s="92">
        <v>110</v>
      </c>
      <c r="K161" s="23">
        <f>(I161*J161*0.6)/H161</f>
        <v>15.085714285714285</v>
      </c>
      <c r="L161" s="71">
        <v>2</v>
      </c>
      <c r="M161" s="45" t="s">
        <v>51</v>
      </c>
    </row>
    <row r="162" spans="1:17" ht="13.5" thickBot="1">
      <c r="A162" s="97">
        <v>3</v>
      </c>
      <c r="B162" s="123" t="s">
        <v>113</v>
      </c>
      <c r="C162" s="123"/>
      <c r="D162" s="124"/>
      <c r="E162" s="125">
        <v>1989</v>
      </c>
      <c r="F162" s="49">
        <v>2</v>
      </c>
      <c r="G162" s="126" t="s">
        <v>41</v>
      </c>
      <c r="H162" s="127">
        <v>56.2</v>
      </c>
      <c r="I162" s="128">
        <v>16</v>
      </c>
      <c r="J162" s="129">
        <v>86</v>
      </c>
      <c r="K162" s="130">
        <f>(I162*J162*0.6)/H162</f>
        <v>14.690391459074732</v>
      </c>
      <c r="L162" s="131">
        <v>2</v>
      </c>
      <c r="M162" s="132" t="s">
        <v>51</v>
      </c>
    </row>
    <row r="163" spans="1:17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7" ht="15">
      <c r="A164" s="158" t="s">
        <v>168</v>
      </c>
      <c r="B164" s="158"/>
      <c r="C164" s="158"/>
      <c r="D164" s="158"/>
      <c r="E164" s="158"/>
      <c r="F164" s="159"/>
      <c r="G164" s="160" t="s">
        <v>175</v>
      </c>
      <c r="H164" s="160"/>
      <c r="I164" s="160"/>
      <c r="J164" s="160"/>
      <c r="K164" s="161"/>
      <c r="L164" s="161"/>
      <c r="M164" s="161"/>
      <c r="N164" s="161"/>
      <c r="O164" s="161"/>
      <c r="P164" s="161"/>
      <c r="Q164" s="161"/>
    </row>
    <row r="165" spans="1:17" ht="15">
      <c r="A165" s="158" t="s">
        <v>169</v>
      </c>
      <c r="B165" s="158"/>
      <c r="C165" s="158"/>
      <c r="D165" s="158"/>
      <c r="E165" s="158"/>
      <c r="F165" s="159"/>
      <c r="G165" s="160" t="s">
        <v>176</v>
      </c>
      <c r="H165" s="160"/>
      <c r="I165" s="160"/>
      <c r="J165" s="160"/>
      <c r="K165" s="161"/>
      <c r="L165" s="161"/>
      <c r="M165" s="161"/>
      <c r="N165" s="161"/>
      <c r="O165" s="161"/>
      <c r="P165" s="161"/>
      <c r="Q165" s="161"/>
    </row>
    <row r="166" spans="1:17" ht="15">
      <c r="A166" s="158" t="s">
        <v>170</v>
      </c>
      <c r="B166" s="158"/>
      <c r="C166" s="158"/>
      <c r="D166" s="158"/>
      <c r="E166" s="158"/>
      <c r="F166" s="159"/>
      <c r="G166" s="160" t="s">
        <v>173</v>
      </c>
      <c r="H166" s="160"/>
      <c r="I166" s="160"/>
      <c r="J166" s="160"/>
      <c r="K166" s="161"/>
      <c r="L166" s="161"/>
      <c r="M166" s="161"/>
      <c r="N166" s="161"/>
      <c r="O166" s="161"/>
      <c r="P166" s="161"/>
      <c r="Q166" s="161"/>
    </row>
    <row r="167" spans="1:17" ht="15">
      <c r="A167" s="160" t="s">
        <v>172</v>
      </c>
      <c r="B167" s="160"/>
      <c r="C167" s="160"/>
      <c r="D167" s="160"/>
      <c r="E167" s="160"/>
      <c r="F167" s="161"/>
      <c r="G167" s="162" t="s">
        <v>171</v>
      </c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</row>
    <row r="168" spans="1:17" ht="1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</row>
  </sheetData>
  <sortState ref="B77:M80">
    <sortCondition descending="1" ref="K77:K80"/>
  </sortState>
  <mergeCells count="242">
    <mergeCell ref="B84:D84"/>
    <mergeCell ref="A164:E164"/>
    <mergeCell ref="G164:Q164"/>
    <mergeCell ref="A166:E166"/>
    <mergeCell ref="G166:Q166"/>
    <mergeCell ref="A165:E165"/>
    <mergeCell ref="G165:Q165"/>
    <mergeCell ref="A167:F167"/>
    <mergeCell ref="G167:Q167"/>
    <mergeCell ref="L10:M10"/>
    <mergeCell ref="L11:M11"/>
    <mergeCell ref="E15:E16"/>
    <mergeCell ref="F15:F16"/>
    <mergeCell ref="A15:A16"/>
    <mergeCell ref="B15:D16"/>
    <mergeCell ref="G15:G16"/>
    <mergeCell ref="J15:J16"/>
    <mergeCell ref="I15:I16"/>
    <mergeCell ref="L15:L16"/>
    <mergeCell ref="K15:K16"/>
    <mergeCell ref="G11:H11"/>
    <mergeCell ref="J60:J61"/>
    <mergeCell ref="A1:M1"/>
    <mergeCell ref="A34:M34"/>
    <mergeCell ref="A35:A36"/>
    <mergeCell ref="B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A7:M7"/>
    <mergeCell ref="A6:M6"/>
    <mergeCell ref="A4:M4"/>
    <mergeCell ref="A3:M3"/>
    <mergeCell ref="A2:M2"/>
    <mergeCell ref="A13:M13"/>
    <mergeCell ref="A8:M8"/>
    <mergeCell ref="H15:H16"/>
    <mergeCell ref="A14:M14"/>
    <mergeCell ref="M15:M16"/>
    <mergeCell ref="A41:M41"/>
    <mergeCell ref="A42:A43"/>
    <mergeCell ref="B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A58:M58"/>
    <mergeCell ref="A59:M59"/>
    <mergeCell ref="A60:A61"/>
    <mergeCell ref="B60:D61"/>
    <mergeCell ref="E60:E61"/>
    <mergeCell ref="A53:M53"/>
    <mergeCell ref="A54:A55"/>
    <mergeCell ref="B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K60:K61"/>
    <mergeCell ref="L60:L61"/>
    <mergeCell ref="M60:M61"/>
    <mergeCell ref="F60:F61"/>
    <mergeCell ref="G60:G61"/>
    <mergeCell ref="H60:H61"/>
    <mergeCell ref="I60:I61"/>
    <mergeCell ref="A71:M71"/>
    <mergeCell ref="A72:A73"/>
    <mergeCell ref="B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67:M67"/>
    <mergeCell ref="A68:A69"/>
    <mergeCell ref="B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78:M78"/>
    <mergeCell ref="A79:A80"/>
    <mergeCell ref="B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A86:M86"/>
    <mergeCell ref="A87:M87"/>
    <mergeCell ref="A88:A89"/>
    <mergeCell ref="B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A93:M93"/>
    <mergeCell ref="A94:A95"/>
    <mergeCell ref="B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A101:M101"/>
    <mergeCell ref="A102:A103"/>
    <mergeCell ref="B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A110:M110"/>
    <mergeCell ref="A111:A112"/>
    <mergeCell ref="B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A117:M117"/>
    <mergeCell ref="A118:M118"/>
    <mergeCell ref="A120:A121"/>
    <mergeCell ref="B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A119:M119"/>
    <mergeCell ref="A131:M131"/>
    <mergeCell ref="A132:A133"/>
    <mergeCell ref="B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A135:M135"/>
    <mergeCell ref="A136:A137"/>
    <mergeCell ref="B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M150:M151"/>
    <mergeCell ref="A139:M139"/>
    <mergeCell ref="A140:M140"/>
    <mergeCell ref="A141:A142"/>
    <mergeCell ref="B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A125:M125"/>
    <mergeCell ref="A157:M157"/>
    <mergeCell ref="A158:A159"/>
    <mergeCell ref="B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A149:M149"/>
    <mergeCell ref="A150:A151"/>
    <mergeCell ref="B150:D151"/>
    <mergeCell ref="E150:E151"/>
    <mergeCell ref="F150:F151"/>
    <mergeCell ref="G150:G151"/>
    <mergeCell ref="H150:H151"/>
    <mergeCell ref="I150:I151"/>
    <mergeCell ref="J150:J151"/>
    <mergeCell ref="K150:K151"/>
    <mergeCell ref="L150:L151"/>
  </mergeCells>
  <printOptions horizontalCentered="1"/>
  <pageMargins left="0.31496062992125984" right="0.31496062992125984" top="0.19685039370078741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2017-03-12T20:54:54Z</cp:lastPrinted>
  <dcterms:created xsi:type="dcterms:W3CDTF">2017-03-10T18:40:09Z</dcterms:created>
  <dcterms:modified xsi:type="dcterms:W3CDTF">2017-03-12T21:01:29Z</dcterms:modified>
</cp:coreProperties>
</file>